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fdle.net\CJP\CJST\Information Technology\CJAP\CJAP Reports - Working Files\2025 CJAP Working Files\4 - Final Reports\Ratios\"/>
    </mc:Choice>
  </mc:AlternateContent>
  <xr:revisionPtr revIDLastSave="0" documentId="13_ncr:1_{4B20DB7D-155E-415D-B972-D91422082DCD}" xr6:coauthVersionLast="47" xr6:coauthVersionMax="47" xr10:uidLastSave="{00000000-0000-0000-0000-000000000000}"/>
  <bookViews>
    <workbookView xWindow="-28920" yWindow="-105" windowWidth="29040" windowHeight="15720" xr2:uid="{D28A8466-39F2-4973-9374-3F9244604070}"/>
  </bookViews>
  <sheets>
    <sheet name="SO Ratios" sheetId="1" r:id="rId1"/>
  </sheets>
  <definedNames>
    <definedName name="_xlnm._FilterDatabase" localSheetId="0" hidden="1">'SO Ratios'!$A$2:$G$2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32" i="1"/>
  <c r="G69" i="1"/>
  <c r="C70" i="1"/>
  <c r="D70" i="1"/>
  <c r="E70" i="1"/>
  <c r="G70" i="1" l="1"/>
  <c r="F7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</calcChain>
</file>

<file path=xl/sharedStrings.xml><?xml version="1.0" encoding="utf-8"?>
<sst xmlns="http://schemas.openxmlformats.org/spreadsheetml/2006/main" count="143" uniqueCount="143">
  <si>
    <t>Agency</t>
  </si>
  <si>
    <t>County</t>
  </si>
  <si>
    <t>Alachua</t>
  </si>
  <si>
    <t>Seminole</t>
  </si>
  <si>
    <t>Calhoun</t>
  </si>
  <si>
    <t>Franklin</t>
  </si>
  <si>
    <t>Orange</t>
  </si>
  <si>
    <t>Desoto</t>
  </si>
  <si>
    <t>Lake</t>
  </si>
  <si>
    <t>Duval</t>
  </si>
  <si>
    <t>Palm Beach</t>
  </si>
  <si>
    <t>Polk</t>
  </si>
  <si>
    <t>Miami-Dade</t>
  </si>
  <si>
    <t>Pinellas</t>
  </si>
  <si>
    <t>Marion</t>
  </si>
  <si>
    <t>Holmes</t>
  </si>
  <si>
    <t>Hardee</t>
  </si>
  <si>
    <t>Manatee</t>
  </si>
  <si>
    <t>Flagler</t>
  </si>
  <si>
    <t>Lee</t>
  </si>
  <si>
    <t>Levy</t>
  </si>
  <si>
    <t>Sumter</t>
  </si>
  <si>
    <t>Gadsden</t>
  </si>
  <si>
    <t>Washington</t>
  </si>
  <si>
    <t>Hendry</t>
  </si>
  <si>
    <t>Brevard</t>
  </si>
  <si>
    <t>Broward</t>
  </si>
  <si>
    <t>Jackson</t>
  </si>
  <si>
    <t>Okaloosa</t>
  </si>
  <si>
    <t>Dixie</t>
  </si>
  <si>
    <t>Pasco</t>
  </si>
  <si>
    <t>Volusia</t>
  </si>
  <si>
    <t>Walton</t>
  </si>
  <si>
    <t>Indian River</t>
  </si>
  <si>
    <t>Nassau</t>
  </si>
  <si>
    <t>St. Lucie</t>
  </si>
  <si>
    <t>Clay</t>
  </si>
  <si>
    <t>Santa Rosa</t>
  </si>
  <si>
    <t>Putnam</t>
  </si>
  <si>
    <t>Hamilton</t>
  </si>
  <si>
    <t>Martin</t>
  </si>
  <si>
    <t>Monroe</t>
  </si>
  <si>
    <t>Osceola</t>
  </si>
  <si>
    <t>Columbia</t>
  </si>
  <si>
    <t>Highlands</t>
  </si>
  <si>
    <t>Bradford</t>
  </si>
  <si>
    <t>Suwannee</t>
  </si>
  <si>
    <t>Bay</t>
  </si>
  <si>
    <t>Madison</t>
  </si>
  <si>
    <t>Collier</t>
  </si>
  <si>
    <t>Jefferson</t>
  </si>
  <si>
    <t>Sarasota</t>
  </si>
  <si>
    <t>Okeechobee</t>
  </si>
  <si>
    <t>Escambia</t>
  </si>
  <si>
    <t>Taylor</t>
  </si>
  <si>
    <t>Hillsborough</t>
  </si>
  <si>
    <t>Gulf</t>
  </si>
  <si>
    <t>Charlotte</t>
  </si>
  <si>
    <t>St. Johns</t>
  </si>
  <si>
    <t>Leon</t>
  </si>
  <si>
    <t>Gilchrist</t>
  </si>
  <si>
    <t>Alachua County Sheriff's Office</t>
  </si>
  <si>
    <t>Baker County Sheriff's Office</t>
  </si>
  <si>
    <t>Baker</t>
  </si>
  <si>
    <t>Bay County Sheriff's Office</t>
  </si>
  <si>
    <t>Bradford County Sheriff's Office</t>
  </si>
  <si>
    <t>Brevard County Sheriff's Office</t>
  </si>
  <si>
    <t>Broward County Sheriff's Office</t>
  </si>
  <si>
    <t>Calhoun County Sheriff's Office</t>
  </si>
  <si>
    <t>Charlotte County Sheriff's Office</t>
  </si>
  <si>
    <t>Citrus County Sheriff's Office</t>
  </si>
  <si>
    <t>Citrus</t>
  </si>
  <si>
    <t>Clay County Sheriff's Office</t>
  </si>
  <si>
    <t>Collier County Sheriff's Office</t>
  </si>
  <si>
    <t>Columbia County Sheriff's Office</t>
  </si>
  <si>
    <t>Desoto County Sheriff's Office</t>
  </si>
  <si>
    <t>Dixie County Sheriff's Office</t>
  </si>
  <si>
    <t>Escambia County Sheriff's Office</t>
  </si>
  <si>
    <t>Flagler County Sheriff's Office</t>
  </si>
  <si>
    <t>Franklin County Sheriff's Office</t>
  </si>
  <si>
    <t>Gadsden County Sheriff's Office</t>
  </si>
  <si>
    <t>Gilchrist County Sheriff's Office</t>
  </si>
  <si>
    <t>Glades County Sheriff's Office</t>
  </si>
  <si>
    <t>Glades</t>
  </si>
  <si>
    <t>Gulf County Sheriff's Office</t>
  </si>
  <si>
    <t>Hamilton County Sheriff's Office</t>
  </si>
  <si>
    <t>Hardee County Sheriff's Office</t>
  </si>
  <si>
    <t>Hendry County Sheriff's Office</t>
  </si>
  <si>
    <t>Hernando County Sheriff's Office</t>
  </si>
  <si>
    <t>Hernando</t>
  </si>
  <si>
    <t>Highlands County Sheriff's Office</t>
  </si>
  <si>
    <t>Hillsborough County Sheriff's Office</t>
  </si>
  <si>
    <t>Holmes County Sheriff's Office</t>
  </si>
  <si>
    <t>Indian River County Sheriff's Office</t>
  </si>
  <si>
    <t>Jackson County Sheriff's Office</t>
  </si>
  <si>
    <t>Jacksonville Sheriff's Office</t>
  </si>
  <si>
    <t>Jefferson County Sheriff's Office</t>
  </si>
  <si>
    <t>Lafayette County Sheriff's Office</t>
  </si>
  <si>
    <t>Lafayette</t>
  </si>
  <si>
    <t>Lake County Sheriff's Office</t>
  </si>
  <si>
    <t>Lee County Sheriff's Office</t>
  </si>
  <si>
    <t>Leon County Sheriff's Office</t>
  </si>
  <si>
    <t>Levy County Sheriff's Office</t>
  </si>
  <si>
    <t>Liberty County Sheriff's Office</t>
  </si>
  <si>
    <t>Liberty</t>
  </si>
  <si>
    <t>Madison County Sheriff's Office</t>
  </si>
  <si>
    <t>Manatee County Sheriff's Office</t>
  </si>
  <si>
    <t>Marion County Sheriff's Office</t>
  </si>
  <si>
    <t>Martin County Sheriff's Office</t>
  </si>
  <si>
    <t>Monroe County Sheriff's Office</t>
  </si>
  <si>
    <t>Nassau County Sheriff's Office</t>
  </si>
  <si>
    <t>Okaloosa County Sheriff's Office</t>
  </si>
  <si>
    <t>Okeechobee County Sheriff's Office</t>
  </si>
  <si>
    <t>Orange County Sheriff's Office</t>
  </si>
  <si>
    <t>Osceola County Sheriff's Office</t>
  </si>
  <si>
    <t>Palm Beach County Sheriff's Office</t>
  </si>
  <si>
    <t>Pinellas County Sheriff's Office</t>
  </si>
  <si>
    <t>Polk County Sheriff's Office</t>
  </si>
  <si>
    <t>Putnam County Sheriff's Office</t>
  </si>
  <si>
    <t>Santa Rosa County Sheriff's Office</t>
  </si>
  <si>
    <t>Sarasota County Sheriff's Office</t>
  </si>
  <si>
    <t>Seminole County Sheriff's Office</t>
  </si>
  <si>
    <t>St. Johns County Sheriff's Office</t>
  </si>
  <si>
    <t>St. Lucie County Sheriff's Office</t>
  </si>
  <si>
    <t>Sumter County Sheriff's Office</t>
  </si>
  <si>
    <t>Suwannee County Sheriff's Office</t>
  </si>
  <si>
    <t>Taylor County Sheriff's Office</t>
  </si>
  <si>
    <t>Union County Sheriff's Office</t>
  </si>
  <si>
    <t>Union</t>
  </si>
  <si>
    <t>Wakulla County Sheriff's Office</t>
  </si>
  <si>
    <t>Wakulla</t>
  </si>
  <si>
    <t>Walton County Sheriff's Office</t>
  </si>
  <si>
    <t>Washington County Sheriff's Office</t>
  </si>
  <si>
    <t xml:space="preserve">Total: </t>
  </si>
  <si>
    <t>Officer Count
(LE Only)</t>
  </si>
  <si>
    <t>Officer Count
(Concurrent Only)</t>
  </si>
  <si>
    <t>Total Population
(Unincorporated)</t>
  </si>
  <si>
    <t>Ratio Per 1000
(LE Only)</t>
  </si>
  <si>
    <t>Ratio Per 1000
(LE + Concurrent)</t>
  </si>
  <si>
    <t>Volusia Sheriff's Office</t>
  </si>
  <si>
    <t>Pasco Sheriff's Office</t>
  </si>
  <si>
    <t>Sheriff's Offices - Ratios 2025</t>
  </si>
  <si>
    <t>Miami-Dade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</si>
</sst>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3"/>
      <color theme="3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theme="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ck">
        <color theme="0"/>
      </left>
      <right style="thin">
        <color theme="0"/>
      </right>
      <top style="medium">
        <color rgb="FF000000"/>
      </top>
      <bottom/>
      <diagonal/>
    </border>
    <border>
      <left/>
      <right style="thick">
        <color theme="0"/>
      </right>
      <top style="medium">
        <color rgb="FF00000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3" fontId="4" fillId="0" borderId="0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  <xf numFmtId="0" fontId="7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/>
    </xf>
    <xf numFmtId="2" fontId="12" fillId="4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 vertical="center" wrapText="1"/>
    </xf>
    <xf numFmtId="0" fontId="15" fillId="4" borderId="4" xfId="2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/>
    </xf>
    <xf numFmtId="2" fontId="12" fillId="3" borderId="4" xfId="0" applyNumberFormat="1" applyFont="1" applyFill="1" applyBorder="1" applyAlignment="1">
      <alignment horizontal="center"/>
    </xf>
    <xf numFmtId="0" fontId="15" fillId="3" borderId="4" xfId="2" applyFont="1" applyFill="1" applyBorder="1" applyAlignment="1">
      <alignment horizontal="center"/>
    </xf>
    <xf numFmtId="2" fontId="12" fillId="3" borderId="4" xfId="1" applyNumberFormat="1" applyFont="1" applyFill="1" applyBorder="1" applyAlignment="1">
      <alignment horizontal="center"/>
    </xf>
    <xf numFmtId="0" fontId="9" fillId="0" borderId="3" xfId="0" applyFont="1" applyBorder="1" applyAlignment="1">
      <alignment vertical="center"/>
    </xf>
  </cellXfs>
  <cellStyles count="4">
    <cellStyle name="Comma" xfId="1" builtinId="3"/>
    <cellStyle name="Normal" xfId="0" builtinId="0"/>
    <cellStyle name="Normal 2" xfId="3" xr:uid="{AF3AB0CF-0894-488E-9E6D-839D39FFFF08}"/>
    <cellStyle name="Normal 6" xfId="2" xr:uid="{55FF0C6C-F23E-4B59-82A7-0DA09B90DFBF}"/>
  </cellStyles>
  <dxfs count="25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ck">
          <color theme="0"/>
        </right>
        <top/>
        <bottom/>
      </border>
    </dxf>
    <dxf>
      <font>
        <b/>
        <i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3" tint="-0.499984740745262"/>
          <bgColor theme="3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0" tint="-0.14999847407452621"/>
          <bgColor theme="0" tint="-0.14999847407452621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CJAP" pivot="0" count="7" xr9:uid="{60900F14-8EEB-4B5B-821E-1082F8CBDF94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6DD9F2-1550-41E5-861C-4E7486C09AA7}" name="Table13" displayName="Table13" ref="A2:G70" totalsRowCount="1" headerRowDxfId="17" dataDxfId="16" totalsRowDxfId="15">
  <autoFilter ref="A2:G69" xr:uid="{36EBACB5-0E27-4A6B-A8D0-FEDDB30A49FE}"/>
  <sortState xmlns:xlrd2="http://schemas.microsoft.com/office/spreadsheetml/2017/richdata2" ref="A3:G69">
    <sortCondition ref="B2:B69"/>
  </sortState>
  <tableColumns count="7">
    <tableColumn id="1" xr3:uid="{12632D87-12BF-4DA9-8D2C-7646EDD45E16}" name="Agency" totalsRowLabel="Total: " dataDxfId="14" totalsRowDxfId="6"/>
    <tableColumn id="2" xr3:uid="{B21AED84-6409-4BCA-A4E3-4933B14A3E99}" name="County" dataDxfId="13" totalsRowDxfId="5"/>
    <tableColumn id="3" xr3:uid="{921332DE-5567-4C64-9A3A-82D5D15ED646}" name="Officer Count_x000a_(LE Only)" totalsRowFunction="custom" dataDxfId="12" totalsRowDxfId="4" dataCellStyle="Normal 2">
      <totalsRowFormula>SUM(C3:C69)</totalsRowFormula>
    </tableColumn>
    <tableColumn id="7" xr3:uid="{100260E6-2839-4BC8-B0FB-C27BF8568BE6}" name="Officer Count_x000a_(Concurrent Only)" totalsRowFunction="custom" dataDxfId="11" totalsRowDxfId="3" dataCellStyle="Normal 6">
      <totalsRowFormula>SUM(D3:D69)</totalsRowFormula>
    </tableColumn>
    <tableColumn id="4" xr3:uid="{D98F2DCD-6C94-461C-9A19-04CD1BA2F3C7}" name="Total Population_x000a_(Unincorporated)" totalsRowFunction="custom" dataDxfId="10" totalsRowDxfId="2" dataCellStyle="Normal">
      <totalsRowFormula>SUM(E3:E69)</totalsRowFormula>
    </tableColumn>
    <tableColumn id="10" xr3:uid="{EF57F2B3-6BCA-4B83-BC2B-402015339770}" name="Ratio Per 1000_x000a_(LE Only)" totalsRowFunction="custom" dataDxfId="9" totalsRowDxfId="1" dataCellStyle="Comma">
      <calculatedColumnFormula>C3/E3*1000</calculatedColumnFormula>
      <totalsRowFormula>C70/E70*1000</totalsRowFormula>
    </tableColumn>
    <tableColumn id="5" xr3:uid="{64B919F6-6098-48AC-9636-3FE68E6D125A}" name="Ratio Per 1000_x000a_(LE + Concurrent)" totalsRowFunction="custom" dataDxfId="8" totalsRowDxfId="0">
      <calculatedColumnFormula>(C3+D3)/E3*1000</calculatedColumnFormula>
      <totalsRowFormula>(C70+D70)/E70*1000</totalsRowFormula>
    </tableColumn>
  </tableColumns>
  <tableStyleInfo name="CJAP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EE35-ED28-4DE8-89B3-5E1243B4819D}">
  <dimension ref="A1:I78"/>
  <sheetViews>
    <sheetView tabSelected="1" zoomScaleNormal="100" workbookViewId="0">
      <pane ySplit="2" topLeftCell="A3" activePane="bottomLeft" state="frozen"/>
      <selection pane="bottomLeft" activeCell="D22" sqref="D22"/>
    </sheetView>
  </sheetViews>
  <sheetFormatPr defaultRowHeight="15" x14ac:dyDescent="0.25"/>
  <cols>
    <col min="1" max="1" width="33.7109375" customWidth="1"/>
    <col min="2" max="2" width="15.7109375" style="1" customWidth="1"/>
    <col min="3" max="3" width="16.5703125" style="1" customWidth="1"/>
    <col min="4" max="4" width="20.140625" style="1" customWidth="1"/>
    <col min="5" max="5" width="21.140625" style="1" customWidth="1"/>
    <col min="6" max="6" width="17.5703125" style="9" customWidth="1"/>
    <col min="7" max="7" width="20.85546875" style="9" customWidth="1"/>
    <col min="8" max="8" width="15.140625" style="2" customWidth="1"/>
    <col min="9" max="9" width="9.85546875" bestFit="1" customWidth="1"/>
  </cols>
  <sheetData>
    <row r="1" spans="1:9" ht="32.450000000000003" customHeight="1" thickBot="1" x14ac:dyDescent="0.3">
      <c r="A1" s="36" t="s">
        <v>141</v>
      </c>
      <c r="B1" s="36"/>
      <c r="C1" s="36"/>
      <c r="D1" s="36"/>
      <c r="E1" s="36"/>
      <c r="F1" s="36"/>
      <c r="G1" s="36"/>
      <c r="H1" s="10"/>
      <c r="I1" s="10"/>
    </row>
    <row r="2" spans="1:9" s="3" customFormat="1" ht="48" customHeight="1" x14ac:dyDescent="0.25">
      <c r="A2" s="15" t="s">
        <v>0</v>
      </c>
      <c r="B2" s="15" t="s">
        <v>1</v>
      </c>
      <c r="C2" s="16" t="s">
        <v>134</v>
      </c>
      <c r="D2" s="17" t="s">
        <v>135</v>
      </c>
      <c r="E2" s="11" t="s">
        <v>136</v>
      </c>
      <c r="F2" s="18" t="s">
        <v>137</v>
      </c>
      <c r="G2" s="19" t="s">
        <v>138</v>
      </c>
      <c r="H2" s="10"/>
    </row>
    <row r="3" spans="1:9" ht="15" customHeight="1" x14ac:dyDescent="0.25">
      <c r="A3" s="24" t="s">
        <v>61</v>
      </c>
      <c r="B3" s="24" t="s">
        <v>2</v>
      </c>
      <c r="C3" s="25">
        <v>211</v>
      </c>
      <c r="D3" s="26">
        <v>96</v>
      </c>
      <c r="E3" s="27">
        <v>128726</v>
      </c>
      <c r="F3" s="28">
        <f t="shared" ref="F3:F34" si="0">C3/E3*1000</f>
        <v>1.6391404999766948</v>
      </c>
      <c r="G3" s="28">
        <f t="shared" ref="G3:G34" si="1">(C3+D3)/E3*1000</f>
        <v>2.3849105852741483</v>
      </c>
      <c r="H3"/>
    </row>
    <row r="4" spans="1:9" ht="15" customHeight="1" x14ac:dyDescent="0.25">
      <c r="A4" s="31" t="s">
        <v>62</v>
      </c>
      <c r="B4" s="31" t="s">
        <v>63</v>
      </c>
      <c r="C4" s="22">
        <v>63</v>
      </c>
      <c r="D4" s="22">
        <v>36</v>
      </c>
      <c r="E4" s="32">
        <v>29139</v>
      </c>
      <c r="F4" s="33">
        <f t="shared" si="0"/>
        <v>2.162050859672604</v>
      </c>
      <c r="G4" s="33">
        <f t="shared" si="1"/>
        <v>3.3975084937712343</v>
      </c>
      <c r="H4"/>
    </row>
    <row r="5" spans="1:9" ht="15" customHeight="1" x14ac:dyDescent="0.25">
      <c r="A5" s="24" t="s">
        <v>64</v>
      </c>
      <c r="B5" s="24" t="s">
        <v>47</v>
      </c>
      <c r="C5" s="25">
        <v>279</v>
      </c>
      <c r="D5" s="25">
        <v>30</v>
      </c>
      <c r="E5" s="27">
        <v>106737</v>
      </c>
      <c r="F5" s="28">
        <f t="shared" si="0"/>
        <v>2.6139014587256524</v>
      </c>
      <c r="G5" s="28">
        <f t="shared" si="1"/>
        <v>2.894966131706906</v>
      </c>
      <c r="H5"/>
    </row>
    <row r="6" spans="1:9" ht="15" customHeight="1" x14ac:dyDescent="0.25">
      <c r="A6" s="31" t="s">
        <v>65</v>
      </c>
      <c r="B6" s="31" t="s">
        <v>45</v>
      </c>
      <c r="C6" s="22">
        <v>59</v>
      </c>
      <c r="D6" s="22">
        <v>21</v>
      </c>
      <c r="E6" s="32">
        <v>26960</v>
      </c>
      <c r="F6" s="33">
        <f t="shared" si="0"/>
        <v>2.1884272997032643</v>
      </c>
      <c r="G6" s="33">
        <f t="shared" si="1"/>
        <v>2.9673590504451042</v>
      </c>
      <c r="H6"/>
    </row>
    <row r="7" spans="1:9" ht="15" customHeight="1" x14ac:dyDescent="0.25">
      <c r="A7" s="24" t="s">
        <v>66</v>
      </c>
      <c r="B7" s="24" t="s">
        <v>25</v>
      </c>
      <c r="C7" s="25">
        <v>582</v>
      </c>
      <c r="D7" s="25">
        <v>35</v>
      </c>
      <c r="E7" s="27">
        <v>258675</v>
      </c>
      <c r="F7" s="28">
        <f t="shared" si="0"/>
        <v>2.2499275152218035</v>
      </c>
      <c r="G7" s="28">
        <f t="shared" si="1"/>
        <v>2.3852324345220839</v>
      </c>
      <c r="H7"/>
    </row>
    <row r="8" spans="1:9" ht="15" customHeight="1" x14ac:dyDescent="0.25">
      <c r="A8" s="31" t="s">
        <v>67</v>
      </c>
      <c r="B8" s="31" t="s">
        <v>26</v>
      </c>
      <c r="C8" s="23">
        <v>1505</v>
      </c>
      <c r="D8" s="22">
        <v>342</v>
      </c>
      <c r="E8" s="32">
        <v>627481</v>
      </c>
      <c r="F8" s="33">
        <f t="shared" si="0"/>
        <v>2.3984789977704501</v>
      </c>
      <c r="G8" s="33">
        <f t="shared" si="1"/>
        <v>2.9435154211840677</v>
      </c>
      <c r="H8"/>
    </row>
    <row r="9" spans="1:9" ht="15" customHeight="1" x14ac:dyDescent="0.25">
      <c r="A9" s="24" t="s">
        <v>68</v>
      </c>
      <c r="B9" s="24" t="s">
        <v>4</v>
      </c>
      <c r="C9" s="25">
        <v>28</v>
      </c>
      <c r="D9" s="25">
        <v>4</v>
      </c>
      <c r="E9" s="27">
        <v>10904</v>
      </c>
      <c r="F9" s="28">
        <f t="shared" si="0"/>
        <v>2.5678650036683783</v>
      </c>
      <c r="G9" s="28">
        <f t="shared" si="1"/>
        <v>2.9347028613352899</v>
      </c>
      <c r="H9"/>
    </row>
    <row r="10" spans="1:9" ht="15" customHeight="1" x14ac:dyDescent="0.25">
      <c r="A10" s="31" t="s">
        <v>69</v>
      </c>
      <c r="B10" s="31" t="s">
        <v>57</v>
      </c>
      <c r="C10" s="22">
        <v>269</v>
      </c>
      <c r="D10" s="22">
        <v>93</v>
      </c>
      <c r="E10" s="32">
        <v>202984</v>
      </c>
      <c r="F10" s="33">
        <f t="shared" si="0"/>
        <v>1.3252276041461395</v>
      </c>
      <c r="G10" s="33">
        <f t="shared" si="1"/>
        <v>1.7833917944271469</v>
      </c>
      <c r="H10"/>
    </row>
    <row r="11" spans="1:9" ht="15" customHeight="1" x14ac:dyDescent="0.25">
      <c r="A11" s="24" t="s">
        <v>70</v>
      </c>
      <c r="B11" s="24" t="s">
        <v>71</v>
      </c>
      <c r="C11" s="25">
        <v>211</v>
      </c>
      <c r="D11" s="25">
        <v>13</v>
      </c>
      <c r="E11" s="27">
        <v>166500</v>
      </c>
      <c r="F11" s="28">
        <f t="shared" si="0"/>
        <v>1.2672672672672671</v>
      </c>
      <c r="G11" s="28">
        <f t="shared" si="1"/>
        <v>1.3453453453453454</v>
      </c>
      <c r="H11"/>
    </row>
    <row r="12" spans="1:9" ht="15" customHeight="1" x14ac:dyDescent="0.25">
      <c r="A12" s="31" t="s">
        <v>72</v>
      </c>
      <c r="B12" s="31" t="s">
        <v>36</v>
      </c>
      <c r="C12" s="22">
        <v>310</v>
      </c>
      <c r="D12" s="22">
        <v>84</v>
      </c>
      <c r="E12" s="32">
        <v>219172</v>
      </c>
      <c r="F12" s="33">
        <f t="shared" si="0"/>
        <v>1.4144142499954375</v>
      </c>
      <c r="G12" s="33">
        <f t="shared" si="1"/>
        <v>1.797674885478072</v>
      </c>
      <c r="H12"/>
    </row>
    <row r="13" spans="1:9" ht="15" customHeight="1" x14ac:dyDescent="0.25">
      <c r="A13" s="24" t="s">
        <v>73</v>
      </c>
      <c r="B13" s="24" t="s">
        <v>49</v>
      </c>
      <c r="C13" s="25">
        <v>325</v>
      </c>
      <c r="D13" s="25">
        <v>293</v>
      </c>
      <c r="E13" s="27">
        <v>378031</v>
      </c>
      <c r="F13" s="28">
        <f t="shared" si="0"/>
        <v>0.85971785382680255</v>
      </c>
      <c r="G13" s="28">
        <f t="shared" si="1"/>
        <v>1.6347865651229661</v>
      </c>
      <c r="H13"/>
    </row>
    <row r="14" spans="1:9" ht="15" customHeight="1" x14ac:dyDescent="0.25">
      <c r="A14" s="31" t="s">
        <v>74</v>
      </c>
      <c r="B14" s="31" t="s">
        <v>43</v>
      </c>
      <c r="C14" s="22">
        <v>87</v>
      </c>
      <c r="D14" s="22">
        <v>30</v>
      </c>
      <c r="E14" s="32">
        <v>59809</v>
      </c>
      <c r="F14" s="33">
        <f t="shared" si="0"/>
        <v>1.4546305739938805</v>
      </c>
      <c r="G14" s="33">
        <f t="shared" si="1"/>
        <v>1.9562273236469427</v>
      </c>
      <c r="H14"/>
    </row>
    <row r="15" spans="1:9" ht="15" customHeight="1" x14ac:dyDescent="0.25">
      <c r="A15" s="24" t="s">
        <v>75</v>
      </c>
      <c r="B15" s="24" t="s">
        <v>7</v>
      </c>
      <c r="C15" s="25">
        <v>56</v>
      </c>
      <c r="D15" s="25">
        <v>13</v>
      </c>
      <c r="E15" s="27">
        <v>27945</v>
      </c>
      <c r="F15" s="28">
        <f t="shared" si="0"/>
        <v>2.0039363034532118</v>
      </c>
      <c r="G15" s="28">
        <f t="shared" si="1"/>
        <v>2.4691358024691357</v>
      </c>
      <c r="H15"/>
    </row>
    <row r="16" spans="1:9" ht="15" customHeight="1" x14ac:dyDescent="0.25">
      <c r="A16" s="31" t="s">
        <v>76</v>
      </c>
      <c r="B16" s="31" t="s">
        <v>29</v>
      </c>
      <c r="C16" s="22">
        <v>31</v>
      </c>
      <c r="D16" s="22">
        <v>16</v>
      </c>
      <c r="E16" s="32">
        <v>15469</v>
      </c>
      <c r="F16" s="33">
        <f t="shared" si="0"/>
        <v>2.0040080160320639</v>
      </c>
      <c r="G16" s="33">
        <f t="shared" si="1"/>
        <v>3.0383347339840974</v>
      </c>
      <c r="H16"/>
    </row>
    <row r="17" spans="1:7" customFormat="1" ht="15" customHeight="1" x14ac:dyDescent="0.25">
      <c r="A17" s="24" t="s">
        <v>77</v>
      </c>
      <c r="B17" s="24" t="s">
        <v>53</v>
      </c>
      <c r="C17" s="25">
        <v>400</v>
      </c>
      <c r="D17" s="25">
        <v>45</v>
      </c>
      <c r="E17" s="27">
        <v>282534</v>
      </c>
      <c r="F17" s="28">
        <f t="shared" si="0"/>
        <v>1.4157588113289021</v>
      </c>
      <c r="G17" s="28">
        <f t="shared" si="1"/>
        <v>1.5750316776034035</v>
      </c>
    </row>
    <row r="18" spans="1:7" customFormat="1" ht="15" customHeight="1" x14ac:dyDescent="0.25">
      <c r="A18" s="31" t="s">
        <v>78</v>
      </c>
      <c r="B18" s="31" t="s">
        <v>18</v>
      </c>
      <c r="C18" s="22">
        <v>204</v>
      </c>
      <c r="D18" s="22">
        <v>19</v>
      </c>
      <c r="E18" s="32">
        <v>130831</v>
      </c>
      <c r="F18" s="33">
        <f t="shared" si="0"/>
        <v>1.5592634773104233</v>
      </c>
      <c r="G18" s="33">
        <f t="shared" si="1"/>
        <v>1.704488997256002</v>
      </c>
    </row>
    <row r="19" spans="1:7" customFormat="1" ht="15" customHeight="1" x14ac:dyDescent="0.25">
      <c r="A19" s="24" t="s">
        <v>79</v>
      </c>
      <c r="B19" s="24" t="s">
        <v>5</v>
      </c>
      <c r="C19" s="25">
        <v>22</v>
      </c>
      <c r="D19" s="25">
        <v>19</v>
      </c>
      <c r="E19" s="27">
        <v>7856</v>
      </c>
      <c r="F19" s="28">
        <f t="shared" si="0"/>
        <v>2.8004073319755598</v>
      </c>
      <c r="G19" s="28">
        <f t="shared" si="1"/>
        <v>5.2189409368635431</v>
      </c>
    </row>
    <row r="20" spans="1:7" customFormat="1" ht="15" customHeight="1" x14ac:dyDescent="0.25">
      <c r="A20" s="31" t="s">
        <v>80</v>
      </c>
      <c r="B20" s="31" t="s">
        <v>22</v>
      </c>
      <c r="C20" s="22">
        <v>34</v>
      </c>
      <c r="D20" s="22">
        <v>5</v>
      </c>
      <c r="E20" s="32">
        <v>27035</v>
      </c>
      <c r="F20" s="33">
        <f t="shared" si="0"/>
        <v>1.2576289994451637</v>
      </c>
      <c r="G20" s="33">
        <f t="shared" si="1"/>
        <v>1.4425744405400407</v>
      </c>
    </row>
    <row r="21" spans="1:7" customFormat="1" ht="15" customHeight="1" x14ac:dyDescent="0.25">
      <c r="A21" s="24" t="s">
        <v>81</v>
      </c>
      <c r="B21" s="24" t="s">
        <v>60</v>
      </c>
      <c r="C21" s="25">
        <v>26</v>
      </c>
      <c r="D21" s="25">
        <v>14</v>
      </c>
      <c r="E21" s="27">
        <v>17495</v>
      </c>
      <c r="F21" s="28">
        <f t="shared" si="0"/>
        <v>1.486138896827665</v>
      </c>
      <c r="G21" s="28">
        <f t="shared" si="1"/>
        <v>2.2863675335810232</v>
      </c>
    </row>
    <row r="22" spans="1:7" customFormat="1" ht="15" customHeight="1" x14ac:dyDescent="0.25">
      <c r="A22" s="31" t="s">
        <v>82</v>
      </c>
      <c r="B22" s="31" t="s">
        <v>83</v>
      </c>
      <c r="C22" s="22">
        <v>33</v>
      </c>
      <c r="D22" s="22">
        <v>9</v>
      </c>
      <c r="E22" s="32">
        <v>13055</v>
      </c>
      <c r="F22" s="33">
        <f t="shared" si="0"/>
        <v>2.5277671390271927</v>
      </c>
      <c r="G22" s="33">
        <f t="shared" si="1"/>
        <v>3.2171581769436997</v>
      </c>
    </row>
    <row r="23" spans="1:7" customFormat="1" ht="15" customHeight="1" x14ac:dyDescent="0.25">
      <c r="A23" s="24" t="s">
        <v>84</v>
      </c>
      <c r="B23" s="24" t="s">
        <v>56</v>
      </c>
      <c r="C23" s="25">
        <v>40</v>
      </c>
      <c r="D23" s="25">
        <v>0</v>
      </c>
      <c r="E23" s="27">
        <v>12725</v>
      </c>
      <c r="F23" s="28">
        <f t="shared" si="0"/>
        <v>3.1434184675834969</v>
      </c>
      <c r="G23" s="28">
        <f t="shared" si="1"/>
        <v>3.1434184675834969</v>
      </c>
    </row>
    <row r="24" spans="1:7" customFormat="1" ht="15" customHeight="1" x14ac:dyDescent="0.25">
      <c r="A24" s="31" t="s">
        <v>85</v>
      </c>
      <c r="B24" s="31" t="s">
        <v>39</v>
      </c>
      <c r="C24" s="22">
        <v>22</v>
      </c>
      <c r="D24" s="22">
        <v>21</v>
      </c>
      <c r="E24" s="32">
        <v>9443</v>
      </c>
      <c r="F24" s="33">
        <f t="shared" si="0"/>
        <v>2.3297680821772739</v>
      </c>
      <c r="G24" s="33">
        <f t="shared" si="1"/>
        <v>4.5536376151646722</v>
      </c>
    </row>
    <row r="25" spans="1:7" customFormat="1" ht="15" customHeight="1" x14ac:dyDescent="0.25">
      <c r="A25" s="24" t="s">
        <v>86</v>
      </c>
      <c r="B25" s="24" t="s">
        <v>16</v>
      </c>
      <c r="C25" s="25">
        <v>40</v>
      </c>
      <c r="D25" s="25">
        <v>17</v>
      </c>
      <c r="E25" s="27">
        <v>18650</v>
      </c>
      <c r="F25" s="28">
        <f t="shared" si="0"/>
        <v>2.1447721179624666</v>
      </c>
      <c r="G25" s="28">
        <f t="shared" si="1"/>
        <v>3.0563002680965146</v>
      </c>
    </row>
    <row r="26" spans="1:7" customFormat="1" ht="15" customHeight="1" x14ac:dyDescent="0.25">
      <c r="A26" s="31" t="s">
        <v>87</v>
      </c>
      <c r="B26" s="31" t="s">
        <v>24</v>
      </c>
      <c r="C26" s="22">
        <v>91</v>
      </c>
      <c r="D26" s="22">
        <v>26</v>
      </c>
      <c r="E26" s="32">
        <v>39744</v>
      </c>
      <c r="F26" s="33">
        <f t="shared" si="0"/>
        <v>2.2896537842190017</v>
      </c>
      <c r="G26" s="33">
        <f t="shared" si="1"/>
        <v>2.943840579710145</v>
      </c>
    </row>
    <row r="27" spans="1:7" customFormat="1" ht="15" customHeight="1" x14ac:dyDescent="0.25">
      <c r="A27" s="24" t="s">
        <v>88</v>
      </c>
      <c r="B27" s="24" t="s">
        <v>89</v>
      </c>
      <c r="C27" s="25">
        <v>284</v>
      </c>
      <c r="D27" s="25">
        <v>41</v>
      </c>
      <c r="E27" s="27">
        <v>212849</v>
      </c>
      <c r="F27" s="28">
        <f t="shared" si="0"/>
        <v>1.3342792308162124</v>
      </c>
      <c r="G27" s="28">
        <f t="shared" si="1"/>
        <v>1.5269040493495389</v>
      </c>
    </row>
    <row r="28" spans="1:7" customFormat="1" ht="15" customHeight="1" x14ac:dyDescent="0.25">
      <c r="A28" s="31" t="s">
        <v>90</v>
      </c>
      <c r="B28" s="31" t="s">
        <v>44</v>
      </c>
      <c r="C28" s="22">
        <v>137</v>
      </c>
      <c r="D28" s="22">
        <v>33</v>
      </c>
      <c r="E28" s="32">
        <v>93654</v>
      </c>
      <c r="F28" s="33">
        <f t="shared" si="0"/>
        <v>1.4628312725564312</v>
      </c>
      <c r="G28" s="33">
        <f t="shared" si="1"/>
        <v>1.8151920900335277</v>
      </c>
    </row>
    <row r="29" spans="1:7" customFormat="1" ht="15" customHeight="1" x14ac:dyDescent="0.25">
      <c r="A29" s="24" t="s">
        <v>91</v>
      </c>
      <c r="B29" s="24" t="s">
        <v>55</v>
      </c>
      <c r="C29" s="29">
        <v>1360</v>
      </c>
      <c r="D29" s="25">
        <v>201</v>
      </c>
      <c r="E29" s="27">
        <v>1089924</v>
      </c>
      <c r="F29" s="28">
        <f t="shared" si="0"/>
        <v>1.2477934241286548</v>
      </c>
      <c r="G29" s="28">
        <f t="shared" si="1"/>
        <v>1.4322099522535516</v>
      </c>
    </row>
    <row r="30" spans="1:7" customFormat="1" ht="15" customHeight="1" x14ac:dyDescent="0.25">
      <c r="A30" s="31" t="s">
        <v>92</v>
      </c>
      <c r="B30" s="31" t="s">
        <v>15</v>
      </c>
      <c r="C30" s="22">
        <v>51</v>
      </c>
      <c r="D30" s="22">
        <v>15</v>
      </c>
      <c r="E30" s="32">
        <v>17233</v>
      </c>
      <c r="F30" s="33">
        <f t="shared" si="0"/>
        <v>2.9594382870074853</v>
      </c>
      <c r="G30" s="33">
        <f t="shared" si="1"/>
        <v>3.8298613125979228</v>
      </c>
    </row>
    <row r="31" spans="1:7" customFormat="1" ht="15" customHeight="1" x14ac:dyDescent="0.25">
      <c r="A31" s="24" t="s">
        <v>93</v>
      </c>
      <c r="B31" s="24" t="s">
        <v>33</v>
      </c>
      <c r="C31" s="25">
        <v>206</v>
      </c>
      <c r="D31" s="25">
        <v>48</v>
      </c>
      <c r="E31" s="27">
        <v>119348</v>
      </c>
      <c r="F31" s="28">
        <f t="shared" si="0"/>
        <v>1.7260448436505009</v>
      </c>
      <c r="G31" s="28">
        <f t="shared" si="1"/>
        <v>2.1282300499379967</v>
      </c>
    </row>
    <row r="32" spans="1:7" customFormat="1" ht="15" customHeight="1" x14ac:dyDescent="0.25">
      <c r="A32" s="31" t="s">
        <v>94</v>
      </c>
      <c r="B32" s="31" t="s">
        <v>27</v>
      </c>
      <c r="C32" s="22">
        <v>74</v>
      </c>
      <c r="D32" s="22">
        <v>4</v>
      </c>
      <c r="E32" s="32">
        <v>38053</v>
      </c>
      <c r="F32" s="35">
        <f>C32/E32*1000</f>
        <v>1.9446561374924449</v>
      </c>
      <c r="G32" s="33">
        <f>(C32+D32)/E32*1000</f>
        <v>2.0497726854650096</v>
      </c>
    </row>
    <row r="33" spans="1:7" customFormat="1" ht="15" customHeight="1" x14ac:dyDescent="0.25">
      <c r="A33" s="24" t="s">
        <v>95</v>
      </c>
      <c r="B33" s="24" t="s">
        <v>9</v>
      </c>
      <c r="C33" s="29">
        <v>1811</v>
      </c>
      <c r="D33" s="25">
        <v>227</v>
      </c>
      <c r="E33" s="27">
        <v>1034026</v>
      </c>
      <c r="F33" s="28">
        <f t="shared" si="0"/>
        <v>1.7514066377441186</v>
      </c>
      <c r="G33" s="28">
        <f t="shared" si="1"/>
        <v>1.9709369010063575</v>
      </c>
    </row>
    <row r="34" spans="1:7" customFormat="1" ht="15" customHeight="1" x14ac:dyDescent="0.25">
      <c r="A34" s="31" t="s">
        <v>96</v>
      </c>
      <c r="B34" s="31" t="s">
        <v>50</v>
      </c>
      <c r="C34" s="22">
        <v>33</v>
      </c>
      <c r="D34" s="22">
        <v>10</v>
      </c>
      <c r="E34" s="32">
        <v>12914</v>
      </c>
      <c r="F34" s="33">
        <f t="shared" si="0"/>
        <v>2.5553662691652468</v>
      </c>
      <c r="G34" s="33">
        <f t="shared" si="1"/>
        <v>3.3297196840638064</v>
      </c>
    </row>
    <row r="35" spans="1:7" customFormat="1" ht="15" customHeight="1" x14ac:dyDescent="0.25">
      <c r="A35" s="24" t="s">
        <v>97</v>
      </c>
      <c r="B35" s="24" t="s">
        <v>98</v>
      </c>
      <c r="C35" s="25">
        <v>13</v>
      </c>
      <c r="D35" s="25">
        <v>6</v>
      </c>
      <c r="E35" s="27">
        <v>8601</v>
      </c>
      <c r="F35" s="28">
        <f t="shared" ref="F35:F66" si="2">C35/E35*1000</f>
        <v>1.511452156725962</v>
      </c>
      <c r="G35" s="28">
        <f t="shared" ref="G35:G65" si="3">(C35+D35)/E35*1000</f>
        <v>2.2090454598302522</v>
      </c>
    </row>
    <row r="36" spans="1:7" customFormat="1" ht="15" customHeight="1" x14ac:dyDescent="0.25">
      <c r="A36" s="31" t="s">
        <v>99</v>
      </c>
      <c r="B36" s="31" t="s">
        <v>8</v>
      </c>
      <c r="C36" s="22">
        <v>242</v>
      </c>
      <c r="D36" s="22">
        <v>110</v>
      </c>
      <c r="E36" s="32">
        <v>224263</v>
      </c>
      <c r="F36" s="33">
        <f t="shared" si="2"/>
        <v>1.0790901753744486</v>
      </c>
      <c r="G36" s="33">
        <f t="shared" si="3"/>
        <v>1.5695857096355617</v>
      </c>
    </row>
    <row r="37" spans="1:7" customFormat="1" ht="15" customHeight="1" x14ac:dyDescent="0.25">
      <c r="A37" s="24" t="s">
        <v>100</v>
      </c>
      <c r="B37" s="24" t="s">
        <v>19</v>
      </c>
      <c r="C37" s="25">
        <v>533</v>
      </c>
      <c r="D37" s="25">
        <v>294</v>
      </c>
      <c r="E37" s="27">
        <v>508284</v>
      </c>
      <c r="F37" s="28">
        <f t="shared" si="2"/>
        <v>1.0486263584924964</v>
      </c>
      <c r="G37" s="28">
        <f t="shared" si="3"/>
        <v>1.6270431491056181</v>
      </c>
    </row>
    <row r="38" spans="1:7" customFormat="1" ht="15" customHeight="1" x14ac:dyDescent="0.25">
      <c r="A38" s="31" t="s">
        <v>101</v>
      </c>
      <c r="B38" s="31" t="s">
        <v>59</v>
      </c>
      <c r="C38" s="22">
        <v>277</v>
      </c>
      <c r="D38" s="22">
        <v>110</v>
      </c>
      <c r="E38" s="32">
        <v>100243</v>
      </c>
      <c r="F38" s="33">
        <f t="shared" si="2"/>
        <v>2.7632852169228777</v>
      </c>
      <c r="G38" s="33">
        <f t="shared" si="3"/>
        <v>3.8606186965673412</v>
      </c>
    </row>
    <row r="39" spans="1:7" customFormat="1" ht="15" customHeight="1" x14ac:dyDescent="0.25">
      <c r="A39" s="24" t="s">
        <v>102</v>
      </c>
      <c r="B39" s="24" t="s">
        <v>20</v>
      </c>
      <c r="C39" s="25">
        <v>78</v>
      </c>
      <c r="D39" s="25">
        <v>34</v>
      </c>
      <c r="E39" s="27">
        <v>40198</v>
      </c>
      <c r="F39" s="28">
        <f t="shared" si="2"/>
        <v>1.9403950445295786</v>
      </c>
      <c r="G39" s="28">
        <f t="shared" si="3"/>
        <v>2.7862082690681129</v>
      </c>
    </row>
    <row r="40" spans="1:7" customFormat="1" ht="15" customHeight="1" x14ac:dyDescent="0.25">
      <c r="A40" s="31" t="s">
        <v>103</v>
      </c>
      <c r="B40" s="31" t="s">
        <v>104</v>
      </c>
      <c r="C40" s="22">
        <v>32</v>
      </c>
      <c r="D40" s="22">
        <v>5</v>
      </c>
      <c r="E40" s="32">
        <v>8140</v>
      </c>
      <c r="F40" s="33">
        <f t="shared" si="2"/>
        <v>3.9312039312039313</v>
      </c>
      <c r="G40" s="33">
        <f t="shared" si="3"/>
        <v>4.545454545454545</v>
      </c>
    </row>
    <row r="41" spans="1:7" customFormat="1" ht="15" customHeight="1" x14ac:dyDescent="0.25">
      <c r="A41" s="24" t="s">
        <v>105</v>
      </c>
      <c r="B41" s="24" t="s">
        <v>48</v>
      </c>
      <c r="C41" s="25">
        <v>30</v>
      </c>
      <c r="D41" s="25">
        <v>12</v>
      </c>
      <c r="E41" s="27">
        <v>16009</v>
      </c>
      <c r="F41" s="28">
        <f t="shared" si="2"/>
        <v>1.8739459054281968</v>
      </c>
      <c r="G41" s="28">
        <f t="shared" si="3"/>
        <v>2.6235242675994757</v>
      </c>
    </row>
    <row r="42" spans="1:7" customFormat="1" ht="15" customHeight="1" x14ac:dyDescent="0.25">
      <c r="A42" s="31" t="s">
        <v>106</v>
      </c>
      <c r="B42" s="31" t="s">
        <v>17</v>
      </c>
      <c r="C42" s="22">
        <v>514</v>
      </c>
      <c r="D42" s="22">
        <v>168</v>
      </c>
      <c r="E42" s="32">
        <v>388072</v>
      </c>
      <c r="F42" s="33">
        <f t="shared" si="2"/>
        <v>1.3244964851883156</v>
      </c>
      <c r="G42" s="33">
        <f t="shared" si="3"/>
        <v>1.7574058422148469</v>
      </c>
    </row>
    <row r="43" spans="1:7" customFormat="1" ht="15" customHeight="1" x14ac:dyDescent="0.25">
      <c r="A43" s="24" t="s">
        <v>107</v>
      </c>
      <c r="B43" s="24" t="s">
        <v>14</v>
      </c>
      <c r="C43" s="25">
        <v>398</v>
      </c>
      <c r="D43" s="25">
        <v>151</v>
      </c>
      <c r="E43" s="27">
        <v>354605</v>
      </c>
      <c r="F43" s="28">
        <f t="shared" si="2"/>
        <v>1.1223756010208543</v>
      </c>
      <c r="G43" s="28">
        <f t="shared" si="3"/>
        <v>1.5482015200011281</v>
      </c>
    </row>
    <row r="44" spans="1:7" customFormat="1" ht="15" customHeight="1" x14ac:dyDescent="0.25">
      <c r="A44" s="31" t="s">
        <v>108</v>
      </c>
      <c r="B44" s="31" t="s">
        <v>40</v>
      </c>
      <c r="C44" s="22">
        <v>251</v>
      </c>
      <c r="D44" s="22">
        <v>77</v>
      </c>
      <c r="E44" s="32">
        <v>142861</v>
      </c>
      <c r="F44" s="33">
        <f t="shared" si="2"/>
        <v>1.7569525622808184</v>
      </c>
      <c r="G44" s="33">
        <f t="shared" si="3"/>
        <v>2.2959380096737387</v>
      </c>
    </row>
    <row r="45" spans="1:7" customFormat="1" ht="15" customHeight="1" x14ac:dyDescent="0.25">
      <c r="A45" s="24" t="s">
        <v>142</v>
      </c>
      <c r="B45" s="24" t="s">
        <v>12</v>
      </c>
      <c r="C45" s="29">
        <v>3101</v>
      </c>
      <c r="D45" s="25">
        <v>0</v>
      </c>
      <c r="E45" s="27">
        <v>1325487</v>
      </c>
      <c r="F45" s="28">
        <f t="shared" si="2"/>
        <v>2.3395174754637353</v>
      </c>
      <c r="G45" s="28">
        <f t="shared" si="3"/>
        <v>2.3395174754637353</v>
      </c>
    </row>
    <row r="46" spans="1:7" customFormat="1" ht="15" customHeight="1" x14ac:dyDescent="0.25">
      <c r="A46" s="31" t="s">
        <v>109</v>
      </c>
      <c r="B46" s="31" t="s">
        <v>41</v>
      </c>
      <c r="C46" s="22">
        <v>188</v>
      </c>
      <c r="D46" s="22">
        <v>40</v>
      </c>
      <c r="E46" s="32">
        <v>57385</v>
      </c>
      <c r="F46" s="33">
        <f t="shared" si="2"/>
        <v>3.2761174522958965</v>
      </c>
      <c r="G46" s="33">
        <f t="shared" si="3"/>
        <v>3.9731637187418318</v>
      </c>
    </row>
    <row r="47" spans="1:7" customFormat="1" ht="15" customHeight="1" x14ac:dyDescent="0.25">
      <c r="A47" s="24" t="s">
        <v>110</v>
      </c>
      <c r="B47" s="24" t="s">
        <v>34</v>
      </c>
      <c r="C47" s="25">
        <v>148</v>
      </c>
      <c r="D47" s="25">
        <v>34</v>
      </c>
      <c r="E47" s="27">
        <v>93095</v>
      </c>
      <c r="F47" s="28">
        <f t="shared" si="2"/>
        <v>1.5897738868897362</v>
      </c>
      <c r="G47" s="28">
        <f t="shared" si="3"/>
        <v>1.9549922122562973</v>
      </c>
    </row>
    <row r="48" spans="1:7" customFormat="1" ht="15" customHeight="1" x14ac:dyDescent="0.25">
      <c r="A48" s="31" t="s">
        <v>111</v>
      </c>
      <c r="B48" s="31" t="s">
        <v>28</v>
      </c>
      <c r="C48" s="22">
        <v>322</v>
      </c>
      <c r="D48" s="22">
        <v>7</v>
      </c>
      <c r="E48" s="32">
        <v>149981</v>
      </c>
      <c r="F48" s="33">
        <f t="shared" si="2"/>
        <v>2.1469386122242149</v>
      </c>
      <c r="G48" s="33">
        <f t="shared" si="3"/>
        <v>2.1936111907508287</v>
      </c>
    </row>
    <row r="49" spans="1:7" customFormat="1" ht="15" customHeight="1" x14ac:dyDescent="0.25">
      <c r="A49" s="24" t="s">
        <v>112</v>
      </c>
      <c r="B49" s="24" t="s">
        <v>52</v>
      </c>
      <c r="C49" s="25">
        <v>88</v>
      </c>
      <c r="D49" s="25">
        <v>39</v>
      </c>
      <c r="E49" s="27">
        <v>34858</v>
      </c>
      <c r="F49" s="28">
        <f t="shared" si="2"/>
        <v>2.5245280853749499</v>
      </c>
      <c r="G49" s="28">
        <f t="shared" si="3"/>
        <v>3.6433530323024841</v>
      </c>
    </row>
    <row r="50" spans="1:7" customFormat="1" ht="15" customHeight="1" x14ac:dyDescent="0.25">
      <c r="A50" s="31" t="s">
        <v>113</v>
      </c>
      <c r="B50" s="31" t="s">
        <v>6</v>
      </c>
      <c r="C50" s="23">
        <v>1679</v>
      </c>
      <c r="D50" s="22">
        <v>56</v>
      </c>
      <c r="E50" s="32">
        <v>952403</v>
      </c>
      <c r="F50" s="33">
        <f t="shared" si="2"/>
        <v>1.7629091886522825</v>
      </c>
      <c r="G50" s="33">
        <f t="shared" si="3"/>
        <v>1.8217078274637941</v>
      </c>
    </row>
    <row r="51" spans="1:7" customFormat="1" x14ac:dyDescent="0.25">
      <c r="A51" s="24" t="s">
        <v>114</v>
      </c>
      <c r="B51" s="24" t="s">
        <v>42</v>
      </c>
      <c r="C51" s="25">
        <v>489</v>
      </c>
      <c r="D51" s="25">
        <v>25</v>
      </c>
      <c r="E51" s="27">
        <v>326009</v>
      </c>
      <c r="F51" s="28">
        <f t="shared" si="2"/>
        <v>1.4999585901002734</v>
      </c>
      <c r="G51" s="28">
        <f t="shared" si="3"/>
        <v>1.5766435895941524</v>
      </c>
    </row>
    <row r="52" spans="1:7" customFormat="1" ht="15" customHeight="1" x14ac:dyDescent="0.25">
      <c r="A52" s="31" t="s">
        <v>115</v>
      </c>
      <c r="B52" s="31" t="s">
        <v>10</v>
      </c>
      <c r="C52" s="23">
        <v>1595</v>
      </c>
      <c r="D52" s="22">
        <v>224</v>
      </c>
      <c r="E52" s="32">
        <v>924857</v>
      </c>
      <c r="F52" s="33">
        <f t="shared" si="2"/>
        <v>1.7245909367610344</v>
      </c>
      <c r="G52" s="33">
        <f t="shared" si="3"/>
        <v>1.9667905416729292</v>
      </c>
    </row>
    <row r="53" spans="1:7" customFormat="1" ht="15" customHeight="1" x14ac:dyDescent="0.25">
      <c r="A53" s="24" t="s">
        <v>140</v>
      </c>
      <c r="B53" s="24" t="s">
        <v>30</v>
      </c>
      <c r="C53" s="25">
        <v>764</v>
      </c>
      <c r="D53" s="25">
        <v>10</v>
      </c>
      <c r="E53" s="27">
        <v>598525</v>
      </c>
      <c r="F53" s="28">
        <f t="shared" si="2"/>
        <v>1.2764713253414643</v>
      </c>
      <c r="G53" s="28">
        <f t="shared" si="3"/>
        <v>1.2931790652019548</v>
      </c>
    </row>
    <row r="54" spans="1:7" customFormat="1" ht="15" customHeight="1" x14ac:dyDescent="0.25">
      <c r="A54" s="31" t="s">
        <v>116</v>
      </c>
      <c r="B54" s="31" t="s">
        <v>13</v>
      </c>
      <c r="C54" s="22">
        <v>757</v>
      </c>
      <c r="D54" s="22">
        <v>153</v>
      </c>
      <c r="E54" s="32">
        <v>370275</v>
      </c>
      <c r="F54" s="33">
        <f t="shared" si="2"/>
        <v>2.0444264398082508</v>
      </c>
      <c r="G54" s="33">
        <f t="shared" si="3"/>
        <v>2.4576328404564176</v>
      </c>
    </row>
    <row r="55" spans="1:7" customFormat="1" ht="15" customHeight="1" x14ac:dyDescent="0.25">
      <c r="A55" s="24" t="s">
        <v>117</v>
      </c>
      <c r="B55" s="24" t="s">
        <v>11</v>
      </c>
      <c r="C55" s="25">
        <v>634</v>
      </c>
      <c r="D55" s="25">
        <v>384</v>
      </c>
      <c r="E55" s="27">
        <v>528401</v>
      </c>
      <c r="F55" s="28">
        <f t="shared" si="2"/>
        <v>1.1998463288298091</v>
      </c>
      <c r="G55" s="28">
        <f t="shared" si="3"/>
        <v>1.9265671336731005</v>
      </c>
    </row>
    <row r="56" spans="1:7" customFormat="1" ht="15" customHeight="1" x14ac:dyDescent="0.25">
      <c r="A56" s="31" t="s">
        <v>118</v>
      </c>
      <c r="B56" s="31" t="s">
        <v>38</v>
      </c>
      <c r="C56" s="22">
        <v>133</v>
      </c>
      <c r="D56" s="22">
        <v>27</v>
      </c>
      <c r="E56" s="32">
        <v>63616</v>
      </c>
      <c r="F56" s="33">
        <f t="shared" si="2"/>
        <v>2.090669014084507</v>
      </c>
      <c r="G56" s="33">
        <f t="shared" si="3"/>
        <v>2.5150905432595572</v>
      </c>
    </row>
    <row r="57" spans="1:7" customFormat="1" ht="15" customHeight="1" x14ac:dyDescent="0.25">
      <c r="A57" s="24" t="s">
        <v>119</v>
      </c>
      <c r="B57" s="24" t="s">
        <v>37</v>
      </c>
      <c r="C57" s="25">
        <v>218</v>
      </c>
      <c r="D57" s="25">
        <v>39</v>
      </c>
      <c r="E57" s="27">
        <v>194576</v>
      </c>
      <c r="F57" s="28">
        <f t="shared" si="2"/>
        <v>1.1203848367732916</v>
      </c>
      <c r="G57" s="28">
        <f t="shared" si="3"/>
        <v>1.3208206561960365</v>
      </c>
    </row>
    <row r="58" spans="1:7" customFormat="1" ht="15" customHeight="1" x14ac:dyDescent="0.25">
      <c r="A58" s="31" t="s">
        <v>120</v>
      </c>
      <c r="B58" s="31" t="s">
        <v>51</v>
      </c>
      <c r="C58" s="22">
        <v>383</v>
      </c>
      <c r="D58" s="22">
        <v>124</v>
      </c>
      <c r="E58" s="32">
        <v>298476</v>
      </c>
      <c r="F58" s="33">
        <f t="shared" si="2"/>
        <v>1.2831852477251102</v>
      </c>
      <c r="G58" s="33">
        <f t="shared" si="3"/>
        <v>1.6986290355003417</v>
      </c>
    </row>
    <row r="59" spans="1:7" customFormat="1" ht="15" customHeight="1" x14ac:dyDescent="0.25">
      <c r="A59" s="24" t="s">
        <v>121</v>
      </c>
      <c r="B59" s="24" t="s">
        <v>3</v>
      </c>
      <c r="C59" s="25">
        <v>411</v>
      </c>
      <c r="D59" s="25">
        <v>130</v>
      </c>
      <c r="E59" s="27">
        <v>233822</v>
      </c>
      <c r="F59" s="28">
        <f t="shared" si="2"/>
        <v>1.7577473462719504</v>
      </c>
      <c r="G59" s="28">
        <f t="shared" si="3"/>
        <v>2.3137258256280422</v>
      </c>
    </row>
    <row r="60" spans="1:7" customFormat="1" ht="15" customHeight="1" x14ac:dyDescent="0.25">
      <c r="A60" s="31" t="s">
        <v>122</v>
      </c>
      <c r="B60" s="31" t="s">
        <v>58</v>
      </c>
      <c r="C60" s="22">
        <v>365</v>
      </c>
      <c r="D60" s="22">
        <v>64</v>
      </c>
      <c r="E60" s="32">
        <v>324793</v>
      </c>
      <c r="F60" s="33">
        <f t="shared" si="2"/>
        <v>1.1237926925765027</v>
      </c>
      <c r="G60" s="33">
        <f t="shared" si="3"/>
        <v>1.3208412742885469</v>
      </c>
    </row>
    <row r="61" spans="1:7" customFormat="1" ht="15" customHeight="1" x14ac:dyDescent="0.25">
      <c r="A61" s="24" t="s">
        <v>123</v>
      </c>
      <c r="B61" s="24" t="s">
        <v>35</v>
      </c>
      <c r="C61" s="25">
        <v>231</v>
      </c>
      <c r="D61" s="25">
        <v>127</v>
      </c>
      <c r="E61" s="27">
        <v>82528</v>
      </c>
      <c r="F61" s="28">
        <f t="shared" si="2"/>
        <v>2.7990500193873595</v>
      </c>
      <c r="G61" s="28">
        <f t="shared" si="3"/>
        <v>4.3379216750678555</v>
      </c>
    </row>
    <row r="62" spans="1:7" customFormat="1" ht="15" customHeight="1" x14ac:dyDescent="0.25">
      <c r="A62" s="31" t="s">
        <v>124</v>
      </c>
      <c r="B62" s="31" t="s">
        <v>21</v>
      </c>
      <c r="C62" s="22">
        <v>148</v>
      </c>
      <c r="D62" s="22">
        <v>53</v>
      </c>
      <c r="E62" s="32">
        <v>125710</v>
      </c>
      <c r="F62" s="33">
        <f t="shared" si="2"/>
        <v>1.1773128629385092</v>
      </c>
      <c r="G62" s="33">
        <f t="shared" si="3"/>
        <v>1.5989181449367591</v>
      </c>
    </row>
    <row r="63" spans="1:7" customFormat="1" ht="15" customHeight="1" x14ac:dyDescent="0.25">
      <c r="A63" s="24" t="s">
        <v>125</v>
      </c>
      <c r="B63" s="24" t="s">
        <v>46</v>
      </c>
      <c r="C63" s="25">
        <v>56</v>
      </c>
      <c r="D63" s="25">
        <v>12</v>
      </c>
      <c r="E63" s="27">
        <v>40223</v>
      </c>
      <c r="F63" s="28">
        <f t="shared" si="2"/>
        <v>1.3922382716356314</v>
      </c>
      <c r="G63" s="28">
        <f t="shared" si="3"/>
        <v>1.6905750441289811</v>
      </c>
    </row>
    <row r="64" spans="1:7" customFormat="1" ht="15" customHeight="1" x14ac:dyDescent="0.25">
      <c r="A64" s="31" t="s">
        <v>126</v>
      </c>
      <c r="B64" s="31" t="s">
        <v>54</v>
      </c>
      <c r="C64" s="22">
        <v>30</v>
      </c>
      <c r="D64" s="22">
        <v>18</v>
      </c>
      <c r="E64" s="32">
        <v>14778</v>
      </c>
      <c r="F64" s="33">
        <f t="shared" si="2"/>
        <v>2.0300446609825418</v>
      </c>
      <c r="G64" s="33">
        <f t="shared" si="3"/>
        <v>3.2480714575720664</v>
      </c>
    </row>
    <row r="65" spans="1:8" ht="15" customHeight="1" x14ac:dyDescent="0.25">
      <c r="A65" s="24" t="s">
        <v>127</v>
      </c>
      <c r="B65" s="24" t="s">
        <v>128</v>
      </c>
      <c r="C65" s="25">
        <v>22</v>
      </c>
      <c r="D65" s="25">
        <v>13</v>
      </c>
      <c r="E65" s="27">
        <v>16821</v>
      </c>
      <c r="F65" s="28">
        <f t="shared" si="2"/>
        <v>1.3078889483383864</v>
      </c>
      <c r="G65" s="28">
        <f t="shared" si="3"/>
        <v>2.0807324178110695</v>
      </c>
      <c r="H65"/>
    </row>
    <row r="66" spans="1:8" ht="15" customHeight="1" x14ac:dyDescent="0.25">
      <c r="A66" s="31" t="s">
        <v>139</v>
      </c>
      <c r="B66" s="31" t="s">
        <v>31</v>
      </c>
      <c r="C66" s="22">
        <v>446</v>
      </c>
      <c r="D66" s="34">
        <v>0</v>
      </c>
      <c r="E66" s="32">
        <v>248696</v>
      </c>
      <c r="F66" s="33">
        <f t="shared" si="2"/>
        <v>1.7933541351690419</v>
      </c>
      <c r="G66" s="33">
        <f>(C66+D67)/E66*1000</f>
        <v>1.9059413902917617</v>
      </c>
      <c r="H66"/>
    </row>
    <row r="67" spans="1:8" ht="15" customHeight="1" x14ac:dyDescent="0.25">
      <c r="A67" s="24" t="s">
        <v>129</v>
      </c>
      <c r="B67" s="24" t="s">
        <v>130</v>
      </c>
      <c r="C67" s="25">
        <v>79</v>
      </c>
      <c r="D67" s="30">
        <v>28</v>
      </c>
      <c r="E67" s="27">
        <v>38189</v>
      </c>
      <c r="F67" s="28">
        <f t="shared" ref="F67:F69" si="4">C67/E67*1000</f>
        <v>2.068658514231847</v>
      </c>
      <c r="G67" s="28">
        <f>(C67+D68)/E67*1000</f>
        <v>2.8280394878106261</v>
      </c>
      <c r="H67"/>
    </row>
    <row r="68" spans="1:8" ht="15" customHeight="1" x14ac:dyDescent="0.25">
      <c r="A68" s="31" t="s">
        <v>131</v>
      </c>
      <c r="B68" s="31" t="s">
        <v>32</v>
      </c>
      <c r="C68" s="22">
        <v>189</v>
      </c>
      <c r="D68" s="34">
        <v>29</v>
      </c>
      <c r="E68" s="32">
        <v>84367</v>
      </c>
      <c r="F68" s="33">
        <f t="shared" si="4"/>
        <v>2.2402124053243568</v>
      </c>
      <c r="G68" s="33">
        <f>(C68+D69)/E68*1000</f>
        <v>2.4180070406675593</v>
      </c>
      <c r="H68"/>
    </row>
    <row r="69" spans="1:8" ht="15" customHeight="1" x14ac:dyDescent="0.25">
      <c r="A69" s="24" t="s">
        <v>132</v>
      </c>
      <c r="B69" s="24" t="s">
        <v>23</v>
      </c>
      <c r="C69" s="25">
        <v>48</v>
      </c>
      <c r="D69" s="25">
        <v>15</v>
      </c>
      <c r="E69" s="27">
        <v>23267</v>
      </c>
      <c r="F69" s="28">
        <f t="shared" si="4"/>
        <v>2.0630076932995229</v>
      </c>
      <c r="G69" s="28">
        <f>(C69+D69)/E69*1000</f>
        <v>2.7076975974556237</v>
      </c>
      <c r="H69"/>
    </row>
    <row r="70" spans="1:8" x14ac:dyDescent="0.25">
      <c r="A70" s="20" t="s">
        <v>133</v>
      </c>
      <c r="B70" s="21"/>
      <c r="C70" s="12">
        <f>SUM(C3:C69)</f>
        <v>23776</v>
      </c>
      <c r="D70" s="12">
        <f>SUM(D3:D69)</f>
        <v>4478</v>
      </c>
      <c r="E70" s="1">
        <f>SUM(E3:E69)</f>
        <v>14378315</v>
      </c>
      <c r="F70" s="13">
        <f>C70/E70*1000</f>
        <v>1.6536012738627579</v>
      </c>
      <c r="G70" s="14">
        <f>(C70+D70)/E70*1000</f>
        <v>1.9650424962869431</v>
      </c>
      <c r="H70" s="8"/>
    </row>
    <row r="71" spans="1:8" x14ac:dyDescent="0.25">
      <c r="B71"/>
      <c r="F71" s="2"/>
      <c r="G71" s="2"/>
      <c r="H71" s="4"/>
    </row>
    <row r="72" spans="1:8" x14ac:dyDescent="0.25">
      <c r="B72"/>
      <c r="C72"/>
      <c r="D72"/>
      <c r="F72" s="2"/>
      <c r="G72" s="2"/>
      <c r="H72" s="4"/>
    </row>
    <row r="73" spans="1:8" x14ac:dyDescent="0.25">
      <c r="A73" s="6"/>
      <c r="B73" s="7"/>
      <c r="C73" s="7"/>
      <c r="D73" s="7"/>
      <c r="F73" s="5"/>
      <c r="G73" s="5"/>
      <c r="H73" s="8"/>
    </row>
    <row r="74" spans="1:8" x14ac:dyDescent="0.25">
      <c r="A74" s="6"/>
      <c r="B74" s="7"/>
      <c r="C74" s="7"/>
      <c r="D74" s="7"/>
      <c r="F74" s="5"/>
      <c r="G74" s="5"/>
      <c r="H74" s="8"/>
    </row>
    <row r="75" spans="1:8" x14ac:dyDescent="0.25">
      <c r="A75" s="6"/>
      <c r="B75" s="7"/>
      <c r="C75" s="7"/>
      <c r="D75" s="7"/>
      <c r="F75" s="5"/>
      <c r="G75" s="5"/>
      <c r="H75" s="8"/>
    </row>
    <row r="76" spans="1:8" x14ac:dyDescent="0.25">
      <c r="A76" s="6"/>
      <c r="B76" s="7"/>
      <c r="D76" s="7"/>
      <c r="F76" s="5"/>
      <c r="G76" s="5"/>
      <c r="H76" s="8"/>
    </row>
    <row r="78" spans="1:8" x14ac:dyDescent="0.25">
      <c r="A78" s="6"/>
    </row>
  </sheetData>
  <mergeCells count="1">
    <mergeCell ref="A1:G1"/>
  </mergeCells>
  <conditionalFormatting sqref="F70:G70 F73:G76">
    <cfRule type="expression" dxfId="7" priority="62" stopIfTrue="1">
      <formula>NOT(ISERROR(SEARCH("County",F70)))</formula>
    </cfRule>
  </conditionalFormatting>
  <pageMargins left="0.7" right="0.7" top="0.75" bottom="0.75" header="0.3" footer="0.3"/>
  <pageSetup scale="5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 Ratios</vt:lpstr>
    </vt:vector>
  </TitlesOfParts>
  <Company>Florida Department of Law Enforcement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Sheats, Melanie</dc:creator>
  <cp:lastModifiedBy>Neel, Megan</cp:lastModifiedBy>
  <cp:lastPrinted>2023-02-02T19:00:43Z</cp:lastPrinted>
  <dcterms:created xsi:type="dcterms:W3CDTF">2022-03-16T15:28:32Z</dcterms:created>
  <dcterms:modified xsi:type="dcterms:W3CDTF">2026-01-16T18:26:05Z</dcterms:modified>
</cp:coreProperties>
</file>