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fdle.net\cjp\CJST\Information Technology\CJAP\CJAP Reports - Working Files\2024 CJAP Working Files\4 - Final Reports\Ratios\"/>
    </mc:Choice>
  </mc:AlternateContent>
  <xr:revisionPtr revIDLastSave="0" documentId="13_ncr:1_{62BA6A68-0198-4AA0-8E8F-C78FC62E815F}" xr6:coauthVersionLast="47" xr6:coauthVersionMax="47" xr10:uidLastSave="{00000000-0000-0000-0000-000000000000}"/>
  <bookViews>
    <workbookView xWindow="-28920" yWindow="-105" windowWidth="29040" windowHeight="15720" xr2:uid="{D28A8466-39F2-4973-9374-3F9244604070}"/>
  </bookViews>
  <sheets>
    <sheet name="SO Ratios" sheetId="1" r:id="rId1"/>
  </sheets>
  <definedNames>
    <definedName name="_xlnm._FilterDatabase" localSheetId="0" hidden="1">'SO Ratios'!$A$2:$G$2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F70" i="1"/>
  <c r="G69" i="1"/>
  <c r="C70" i="1"/>
  <c r="D70" i="1"/>
  <c r="E70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7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<sst xmlns="http://schemas.openxmlformats.org/spreadsheetml/2006/main" count="143" uniqueCount="143">
  <si>
    <t>Agency</t>
  </si>
  <si>
    <t>County</t>
  </si>
  <si>
    <t>Alachua</t>
  </si>
  <si>
    <t>Seminole</t>
  </si>
  <si>
    <t>Calhoun</t>
  </si>
  <si>
    <t>Franklin</t>
  </si>
  <si>
    <t>Orange</t>
  </si>
  <si>
    <t>Desoto</t>
  </si>
  <si>
    <t>Lake</t>
  </si>
  <si>
    <t>Duval</t>
  </si>
  <si>
    <t>Palm Beach</t>
  </si>
  <si>
    <t>Polk</t>
  </si>
  <si>
    <t>Miami-Dade</t>
  </si>
  <si>
    <t>Pinellas</t>
  </si>
  <si>
    <t>Marion</t>
  </si>
  <si>
    <t>Holmes</t>
  </si>
  <si>
    <t>Hardee</t>
  </si>
  <si>
    <t>Manatee</t>
  </si>
  <si>
    <t>Flagler</t>
  </si>
  <si>
    <t>Lee</t>
  </si>
  <si>
    <t>Levy</t>
  </si>
  <si>
    <t>Sumter</t>
  </si>
  <si>
    <t>Gadsden</t>
  </si>
  <si>
    <t>Washington</t>
  </si>
  <si>
    <t>Hendry</t>
  </si>
  <si>
    <t>Brevard</t>
  </si>
  <si>
    <t>Broward</t>
  </si>
  <si>
    <t>Jackson</t>
  </si>
  <si>
    <t>Okaloosa</t>
  </si>
  <si>
    <t>Dixie</t>
  </si>
  <si>
    <t>Pasco</t>
  </si>
  <si>
    <t>Volusia</t>
  </si>
  <si>
    <t>Walton</t>
  </si>
  <si>
    <t>Indian River</t>
  </si>
  <si>
    <t>Nassau</t>
  </si>
  <si>
    <t>St. Lucie</t>
  </si>
  <si>
    <t>Clay</t>
  </si>
  <si>
    <t>Santa Rosa</t>
  </si>
  <si>
    <t>Putnam</t>
  </si>
  <si>
    <t>Hamilton</t>
  </si>
  <si>
    <t>Martin</t>
  </si>
  <si>
    <t>Monroe</t>
  </si>
  <si>
    <t>Osceola</t>
  </si>
  <si>
    <t>Columbia</t>
  </si>
  <si>
    <t>Highlands</t>
  </si>
  <si>
    <t>Bradford</t>
  </si>
  <si>
    <t>Suwannee</t>
  </si>
  <si>
    <t>Bay</t>
  </si>
  <si>
    <t>Madison</t>
  </si>
  <si>
    <t>Collier</t>
  </si>
  <si>
    <t>Jefferson</t>
  </si>
  <si>
    <t>Sarasota</t>
  </si>
  <si>
    <t>Okeechobee</t>
  </si>
  <si>
    <t>Escambia</t>
  </si>
  <si>
    <t>Taylor</t>
  </si>
  <si>
    <t>Hillsborough</t>
  </si>
  <si>
    <t>Gulf</t>
  </si>
  <si>
    <t>Charlotte</t>
  </si>
  <si>
    <t>St. Johns</t>
  </si>
  <si>
    <t>Leon</t>
  </si>
  <si>
    <t>Gilchrist</t>
  </si>
  <si>
    <t>Alachua County Sheriff's Office</t>
  </si>
  <si>
    <t>Baker County Sheriff's Office</t>
  </si>
  <si>
    <t>Baker</t>
  </si>
  <si>
    <t>Bay County Sheriff's Office</t>
  </si>
  <si>
    <t>Bradford County Sheriff's Office</t>
  </si>
  <si>
    <t>Brevard County Sheriff's Office</t>
  </si>
  <si>
    <t>Broward County Sheriff's Office</t>
  </si>
  <si>
    <t>Calhoun County Sheriff's Office</t>
  </si>
  <si>
    <t>Charlotte County Sheriff's Office</t>
  </si>
  <si>
    <t>Citrus County Sheriff's Office</t>
  </si>
  <si>
    <t>Citrus</t>
  </si>
  <si>
    <t>Clay County Sheriff's Office</t>
  </si>
  <si>
    <t>Collier County Sheriff's Office</t>
  </si>
  <si>
    <t>Columbia County Sheriff's Office</t>
  </si>
  <si>
    <t>Desoto County Sheriff's Office</t>
  </si>
  <si>
    <t>Dixie County Sheriff's Office</t>
  </si>
  <si>
    <t>Escambia County Sheriff's Office</t>
  </si>
  <si>
    <t>Flagler County Sheriff's Office</t>
  </si>
  <si>
    <t>Franklin County Sheriff's Office</t>
  </si>
  <si>
    <t>Gadsden County Sheriff's Office</t>
  </si>
  <si>
    <t>Gilchrist County Sheriff's Office</t>
  </si>
  <si>
    <t>Glades County Sheriff's Office</t>
  </si>
  <si>
    <t>Glades</t>
  </si>
  <si>
    <t>Gulf County Sheriff's Office</t>
  </si>
  <si>
    <t>Hamilton County Sheriff's Office</t>
  </si>
  <si>
    <t>Hardee County Sheriff's Office</t>
  </si>
  <si>
    <t>Hendry County Sheriff's Office</t>
  </si>
  <si>
    <t>Hernando County Sheriff's Office</t>
  </si>
  <si>
    <t>Hernando</t>
  </si>
  <si>
    <t>Highlands County Sheriff's Office</t>
  </si>
  <si>
    <t>Hillsborough County Sheriff's Office</t>
  </si>
  <si>
    <t>Holmes County Sheriff's Office</t>
  </si>
  <si>
    <t>Indian River County Sheriff's Office</t>
  </si>
  <si>
    <t>Jackson County Sheriff's Office</t>
  </si>
  <si>
    <t>Jacksonville Sheriff's Office</t>
  </si>
  <si>
    <t>Jefferson County Sheriff's Office</t>
  </si>
  <si>
    <t>Lafayette County Sheriff's Office</t>
  </si>
  <si>
    <t>Lafayette</t>
  </si>
  <si>
    <t>Lake County Sheriff's Office</t>
  </si>
  <si>
    <t>Lee County Sheriff's Office</t>
  </si>
  <si>
    <t>Leon County Sheriff's Office</t>
  </si>
  <si>
    <t>Levy County Sheriff's Office</t>
  </si>
  <si>
    <t>Liberty County Sheriff's Office</t>
  </si>
  <si>
    <t>Liberty</t>
  </si>
  <si>
    <t>Madison County Sheriff's Office</t>
  </si>
  <si>
    <t>Manatee County Sheriff's Office</t>
  </si>
  <si>
    <t>Marion County Sheriff's Office</t>
  </si>
  <si>
    <t>Martin County Sheriff's Office</t>
  </si>
  <si>
    <t>Miami-Dade Police Department</t>
  </si>
  <si>
    <t>Monroe County Sheriff's Office</t>
  </si>
  <si>
    <t>Nassau County Sheriff's Office</t>
  </si>
  <si>
    <t>Okaloosa County Sheriff's Office</t>
  </si>
  <si>
    <t>Okeechobee County Sheriff's Office</t>
  </si>
  <si>
    <t>Orange County Sheriff's Office</t>
  </si>
  <si>
    <t>Osceola County Sheriff's Office</t>
  </si>
  <si>
    <t>Palm Beach County Sheriff's Office</t>
  </si>
  <si>
    <t>Pinellas County Sheriff's Office</t>
  </si>
  <si>
    <t>Polk County Sheriff's Office</t>
  </si>
  <si>
    <t>Putnam County Sheriff's Office</t>
  </si>
  <si>
    <t>Santa Rosa County Sheriff's Office</t>
  </si>
  <si>
    <t>Sarasota County Sheriff's Office</t>
  </si>
  <si>
    <t>Seminole County Sheriff's Office</t>
  </si>
  <si>
    <t>St. Johns County Sheriff's Office</t>
  </si>
  <si>
    <t>St. Lucie County Sheriff's Office</t>
  </si>
  <si>
    <t>Sumter County Sheriff's Office</t>
  </si>
  <si>
    <t>Suwannee County Sheriff's Office</t>
  </si>
  <si>
    <t>Taylor County Sheriff's Office</t>
  </si>
  <si>
    <t>Union County Sheriff's Office</t>
  </si>
  <si>
    <t>Union</t>
  </si>
  <si>
    <t>Wakulla County Sheriff's Office</t>
  </si>
  <si>
    <t>Wakulla</t>
  </si>
  <si>
    <t>Walton County Sheriff's Office</t>
  </si>
  <si>
    <t>Washington County Sheriff's Office</t>
  </si>
  <si>
    <t xml:space="preserve">Total: </t>
  </si>
  <si>
    <t>Officer Count
(LE Only)</t>
  </si>
  <si>
    <t>Officer Count
(Concurrent Only)</t>
  </si>
  <si>
    <t>Total Population
(Unincorporated)</t>
  </si>
  <si>
    <t>Ratio Per 1000
(LE Only)</t>
  </si>
  <si>
    <t>Ratio Per 1000
(LE + Concurrent)</t>
  </si>
  <si>
    <t>Sheriff's Offices - Ratios 2024</t>
  </si>
  <si>
    <t>Volusia Sheriff's Office</t>
  </si>
  <si>
    <t>Pasco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</si>
</sst>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3"/>
      <color theme="3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theme="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ck">
        <color theme="0"/>
      </left>
      <right style="thin">
        <color theme="0"/>
      </right>
      <top style="medium">
        <color rgb="FF000000"/>
      </top>
      <bottom/>
      <diagonal/>
    </border>
    <border>
      <left/>
      <right style="thick">
        <color theme="0"/>
      </right>
      <top style="medium">
        <color rgb="FF00000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4" fillId="0" borderId="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 vertical="center" wrapText="1"/>
    </xf>
    <xf numFmtId="0" fontId="15" fillId="4" borderId="4" xfId="2" applyFont="1" applyFill="1" applyBorder="1" applyAlignment="1">
      <alignment horizontal="center"/>
    </xf>
    <xf numFmtId="0" fontId="10" fillId="3" borderId="4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/>
    </xf>
    <xf numFmtId="2" fontId="12" fillId="3" borderId="4" xfId="0" applyNumberFormat="1" applyFont="1" applyFill="1" applyBorder="1" applyAlignment="1">
      <alignment horizontal="center"/>
    </xf>
    <xf numFmtId="0" fontId="15" fillId="3" borderId="4" xfId="2" applyFont="1" applyFill="1" applyBorder="1" applyAlignment="1">
      <alignment horizontal="center"/>
    </xf>
    <xf numFmtId="0" fontId="9" fillId="0" borderId="3" xfId="0" applyFont="1" applyBorder="1" applyAlignment="1">
      <alignment vertical="center"/>
    </xf>
  </cellXfs>
  <cellStyles count="4">
    <cellStyle name="Comma" xfId="1" builtinId="3"/>
    <cellStyle name="Normal" xfId="0" builtinId="0"/>
    <cellStyle name="Normal 2" xfId="3" xr:uid="{AF3AB0CF-0894-488E-9E6D-839D39FFFF08}"/>
    <cellStyle name="Normal 6" xfId="2" xr:uid="{55FF0C6C-F23E-4B59-82A7-0DA09B90DFBF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</dxf>
    <dxf>
      <font>
        <b/>
        <i/>
      </font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3" tint="-0.499984740745262"/>
          <bgColor theme="3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CJAP" pivot="0" count="7" xr9:uid="{60900F14-8EEB-4B5B-821E-1082F8CBDF94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6DD9F2-1550-41E5-861C-4E7486C09AA7}" name="Table13" displayName="Table13" ref="A2:G70" totalsRowCount="1" headerRowDxfId="16" dataDxfId="15" totalsRowDxfId="14">
  <autoFilter ref="A2:G69" xr:uid="{36EBACB5-0E27-4A6B-A8D0-FEDDB30A49FE}"/>
  <sortState xmlns:xlrd2="http://schemas.microsoft.com/office/spreadsheetml/2017/richdata2" ref="A3:G69">
    <sortCondition ref="B2:B69"/>
  </sortState>
  <tableColumns count="7">
    <tableColumn id="1" xr3:uid="{12632D87-12BF-4DA9-8D2C-7646EDD45E16}" name="Agency" totalsRowLabel="Total: " dataDxfId="13" totalsRowDxfId="6"/>
    <tableColumn id="2" xr3:uid="{B21AED84-6409-4BCA-A4E3-4933B14A3E99}" name="County" dataDxfId="12" totalsRowDxfId="5"/>
    <tableColumn id="3" xr3:uid="{921332DE-5567-4C64-9A3A-82D5D15ED646}" name="Officer Count_x000a_(LE Only)" totalsRowFunction="custom" dataDxfId="11" totalsRowDxfId="4" dataCellStyle="Normal 2">
      <totalsRowFormula>SUM(C3:C69)</totalsRowFormula>
    </tableColumn>
    <tableColumn id="7" xr3:uid="{100260E6-2839-4BC8-B0FB-C27BF8568BE6}" name="Officer Count_x000a_(Concurrent Only)" totalsRowFunction="custom" dataDxfId="10" totalsRowDxfId="3" dataCellStyle="Normal 6">
      <totalsRowFormula>SUM(D3:D69)</totalsRowFormula>
    </tableColumn>
    <tableColumn id="4" xr3:uid="{D98F2DCD-6C94-461C-9A19-04CD1BA2F3C7}" name="Total Population_x000a_(Unincorporated)" totalsRowFunction="custom" dataDxfId="9" totalsRowDxfId="2" dataCellStyle="Normal">
      <totalsRowFormula>SUM(E3:E69)</totalsRowFormula>
    </tableColumn>
    <tableColumn id="10" xr3:uid="{EF57F2B3-6BCA-4B83-BC2B-402015339770}" name="Ratio Per 1000_x000a_(LE Only)" totalsRowFunction="custom" dataDxfId="8" totalsRowDxfId="1" dataCellStyle="Comma">
      <calculatedColumnFormula>C3/E3*1000</calculatedColumnFormula>
      <totalsRowFormula>C70/E70*1000</totalsRowFormula>
    </tableColumn>
    <tableColumn id="5" xr3:uid="{64B919F6-6098-48AC-9636-3FE68E6D125A}" name="Ratio Per 1000_x000a_(LE + Concurrent)" totalsRowFunction="custom" dataDxfId="7" totalsRowDxfId="0">
      <calculatedColumnFormula>(C3+D3)/E3*1000</calculatedColumnFormula>
      <totalsRowFormula>(C70+D70)/E70*1000</totalsRowFormula>
    </tableColumn>
  </tableColumns>
  <tableStyleInfo name="CJAP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EE35-ED28-4DE8-89B3-5E1243B4819D}">
  <dimension ref="A1:I78"/>
  <sheetViews>
    <sheetView tabSelected="1" zoomScaleNormal="100" workbookViewId="0">
      <pane ySplit="2" topLeftCell="A48" activePane="bottomLeft" state="frozen"/>
      <selection pane="bottomLeft" activeCell="A54" sqref="A54"/>
    </sheetView>
  </sheetViews>
  <sheetFormatPr defaultRowHeight="15" x14ac:dyDescent="0.25"/>
  <cols>
    <col min="1" max="1" width="33.7109375" customWidth="1"/>
    <col min="2" max="2" width="15.7109375" style="1" customWidth="1"/>
    <col min="3" max="3" width="16.5703125" style="1" customWidth="1"/>
    <col min="4" max="4" width="20.140625" style="1" customWidth="1"/>
    <col min="5" max="5" width="21.140625" style="1" customWidth="1"/>
    <col min="6" max="6" width="17.5703125" style="14" customWidth="1"/>
    <col min="7" max="7" width="20.85546875" style="14" customWidth="1"/>
    <col min="8" max="8" width="15.140625" style="2" customWidth="1"/>
    <col min="9" max="9" width="9.85546875" bestFit="1" customWidth="1"/>
  </cols>
  <sheetData>
    <row r="1" spans="1:9" ht="32.450000000000003" customHeight="1" thickBot="1" x14ac:dyDescent="0.3">
      <c r="A1" s="42" t="s">
        <v>140</v>
      </c>
      <c r="B1" s="42"/>
      <c r="C1" s="42"/>
      <c r="D1" s="42"/>
      <c r="E1" s="42"/>
      <c r="F1" s="42"/>
      <c r="G1" s="42"/>
      <c r="H1" s="15"/>
      <c r="I1" s="15"/>
    </row>
    <row r="2" spans="1:9" s="3" customFormat="1" ht="48" customHeight="1" x14ac:dyDescent="0.25">
      <c r="A2" s="22" t="s">
        <v>0</v>
      </c>
      <c r="B2" s="22" t="s">
        <v>1</v>
      </c>
      <c r="C2" s="23" t="s">
        <v>135</v>
      </c>
      <c r="D2" s="24" t="s">
        <v>136</v>
      </c>
      <c r="E2" s="18" t="s">
        <v>137</v>
      </c>
      <c r="F2" s="25" t="s">
        <v>138</v>
      </c>
      <c r="G2" s="26" t="s">
        <v>139</v>
      </c>
      <c r="H2" s="15"/>
    </row>
    <row r="3" spans="1:9" s="5" customFormat="1" ht="15" customHeight="1" x14ac:dyDescent="0.25">
      <c r="A3" s="31" t="s">
        <v>61</v>
      </c>
      <c r="B3" s="31" t="s">
        <v>2</v>
      </c>
      <c r="C3" s="32">
        <v>202</v>
      </c>
      <c r="D3" s="33">
        <v>89</v>
      </c>
      <c r="E3" s="34">
        <v>127779</v>
      </c>
      <c r="F3" s="35">
        <f t="shared" ref="F3:F34" si="0">C3/E3*1000</f>
        <v>1.5808544440009704</v>
      </c>
      <c r="G3" s="35">
        <f t="shared" ref="G3:G34" si="1">(C3+D3)/E3*1000</f>
        <v>2.2773695208132794</v>
      </c>
    </row>
    <row r="4" spans="1:9" s="5" customFormat="1" ht="15" customHeight="1" x14ac:dyDescent="0.25">
      <c r="A4" s="38" t="s">
        <v>62</v>
      </c>
      <c r="B4" s="38" t="s">
        <v>63</v>
      </c>
      <c r="C4" s="29">
        <v>58</v>
      </c>
      <c r="D4" s="29">
        <v>36</v>
      </c>
      <c r="E4" s="39">
        <v>28899</v>
      </c>
      <c r="F4" s="40">
        <f t="shared" si="0"/>
        <v>2.0069898612408736</v>
      </c>
      <c r="G4" s="40">
        <f t="shared" si="1"/>
        <v>3.252707706149002</v>
      </c>
    </row>
    <row r="5" spans="1:9" s="5" customFormat="1" ht="15" customHeight="1" x14ac:dyDescent="0.25">
      <c r="A5" s="31" t="s">
        <v>64</v>
      </c>
      <c r="B5" s="31" t="s">
        <v>47</v>
      </c>
      <c r="C5" s="32">
        <v>270</v>
      </c>
      <c r="D5" s="32">
        <v>28</v>
      </c>
      <c r="E5" s="34">
        <v>104748</v>
      </c>
      <c r="F5" s="35">
        <f t="shared" si="0"/>
        <v>2.5776148470615192</v>
      </c>
      <c r="G5" s="35">
        <f t="shared" si="1"/>
        <v>2.8449230534234546</v>
      </c>
    </row>
    <row r="6" spans="1:9" s="5" customFormat="1" ht="15" customHeight="1" x14ac:dyDescent="0.25">
      <c r="A6" s="38" t="s">
        <v>65</v>
      </c>
      <c r="B6" s="38" t="s">
        <v>45</v>
      </c>
      <c r="C6" s="29">
        <v>55</v>
      </c>
      <c r="D6" s="29">
        <v>23</v>
      </c>
      <c r="E6" s="39">
        <v>26677</v>
      </c>
      <c r="F6" s="40">
        <f t="shared" si="0"/>
        <v>2.0617010908273046</v>
      </c>
      <c r="G6" s="40">
        <f t="shared" si="1"/>
        <v>2.9238670015369044</v>
      </c>
    </row>
    <row r="7" spans="1:9" s="5" customFormat="1" ht="15" customHeight="1" x14ac:dyDescent="0.25">
      <c r="A7" s="31" t="s">
        <v>66</v>
      </c>
      <c r="B7" s="31" t="s">
        <v>25</v>
      </c>
      <c r="C7" s="32">
        <v>590</v>
      </c>
      <c r="D7" s="32">
        <v>30</v>
      </c>
      <c r="E7" s="34">
        <v>256310</v>
      </c>
      <c r="F7" s="35">
        <f t="shared" si="0"/>
        <v>2.3019000429167802</v>
      </c>
      <c r="G7" s="35">
        <f t="shared" si="1"/>
        <v>2.4189458078108537</v>
      </c>
    </row>
    <row r="8" spans="1:9" s="5" customFormat="1" ht="15" customHeight="1" x14ac:dyDescent="0.25">
      <c r="A8" s="38" t="s">
        <v>67</v>
      </c>
      <c r="B8" s="38" t="s">
        <v>26</v>
      </c>
      <c r="C8" s="30">
        <v>1487</v>
      </c>
      <c r="D8" s="29">
        <v>350</v>
      </c>
      <c r="E8" s="39">
        <v>624608</v>
      </c>
      <c r="F8" s="40">
        <f t="shared" si="0"/>
        <v>2.3806931707566985</v>
      </c>
      <c r="G8" s="40">
        <f t="shared" si="1"/>
        <v>2.941044623187663</v>
      </c>
    </row>
    <row r="9" spans="1:9" s="5" customFormat="1" ht="15" customHeight="1" x14ac:dyDescent="0.25">
      <c r="A9" s="31" t="s">
        <v>68</v>
      </c>
      <c r="B9" s="31" t="s">
        <v>4</v>
      </c>
      <c r="C9" s="32">
        <v>30</v>
      </c>
      <c r="D9" s="32">
        <v>3</v>
      </c>
      <c r="E9" s="34">
        <v>10951</v>
      </c>
      <c r="F9" s="35">
        <f t="shared" si="0"/>
        <v>2.7394758469546163</v>
      </c>
      <c r="G9" s="35">
        <f t="shared" si="1"/>
        <v>3.0134234316500774</v>
      </c>
    </row>
    <row r="10" spans="1:9" s="5" customFormat="1" ht="15" customHeight="1" x14ac:dyDescent="0.25">
      <c r="A10" s="38" t="s">
        <v>69</v>
      </c>
      <c r="B10" s="38" t="s">
        <v>57</v>
      </c>
      <c r="C10" s="29">
        <v>237</v>
      </c>
      <c r="D10" s="29">
        <v>90</v>
      </c>
      <c r="E10" s="39">
        <v>190202</v>
      </c>
      <c r="F10" s="40">
        <f t="shared" si="0"/>
        <v>1.2460436798771832</v>
      </c>
      <c r="G10" s="40">
        <f t="shared" si="1"/>
        <v>1.7192248241343413</v>
      </c>
    </row>
    <row r="11" spans="1:9" s="5" customFormat="1" ht="15" customHeight="1" x14ac:dyDescent="0.25">
      <c r="A11" s="31" t="s">
        <v>70</v>
      </c>
      <c r="B11" s="31" t="s">
        <v>71</v>
      </c>
      <c r="C11" s="32">
        <v>208</v>
      </c>
      <c r="D11" s="32">
        <v>13</v>
      </c>
      <c r="E11" s="34">
        <v>166151</v>
      </c>
      <c r="F11" s="35">
        <f t="shared" si="0"/>
        <v>1.2518732959777552</v>
      </c>
      <c r="G11" s="35">
        <f t="shared" si="1"/>
        <v>1.3301153769763647</v>
      </c>
    </row>
    <row r="12" spans="1:9" s="5" customFormat="1" ht="15" customHeight="1" x14ac:dyDescent="0.25">
      <c r="A12" s="38" t="s">
        <v>72</v>
      </c>
      <c r="B12" s="38" t="s">
        <v>36</v>
      </c>
      <c r="C12" s="29">
        <v>274</v>
      </c>
      <c r="D12" s="29">
        <v>75</v>
      </c>
      <c r="E12" s="39">
        <v>216924</v>
      </c>
      <c r="F12" s="40">
        <f t="shared" si="0"/>
        <v>1.2631151924176209</v>
      </c>
      <c r="G12" s="40">
        <f t="shared" si="1"/>
        <v>1.6088584020209844</v>
      </c>
    </row>
    <row r="13" spans="1:9" s="5" customFormat="1" ht="15" customHeight="1" x14ac:dyDescent="0.25">
      <c r="A13" s="31" t="s">
        <v>73</v>
      </c>
      <c r="B13" s="31" t="s">
        <v>49</v>
      </c>
      <c r="C13" s="32">
        <v>334</v>
      </c>
      <c r="D13" s="32">
        <v>291</v>
      </c>
      <c r="E13" s="34">
        <v>372703</v>
      </c>
      <c r="F13" s="35">
        <f t="shared" si="0"/>
        <v>0.89615592039774294</v>
      </c>
      <c r="G13" s="35">
        <f t="shared" si="1"/>
        <v>1.6769384737981716</v>
      </c>
    </row>
    <row r="14" spans="1:9" s="5" customFormat="1" ht="15" customHeight="1" x14ac:dyDescent="0.25">
      <c r="A14" s="38" t="s">
        <v>74</v>
      </c>
      <c r="B14" s="38" t="s">
        <v>43</v>
      </c>
      <c r="C14" s="29">
        <v>87</v>
      </c>
      <c r="D14" s="29">
        <v>30</v>
      </c>
      <c r="E14" s="39">
        <v>59661</v>
      </c>
      <c r="F14" s="40">
        <f t="shared" si="0"/>
        <v>1.4582390506360938</v>
      </c>
      <c r="G14" s="40">
        <f t="shared" si="1"/>
        <v>1.9610801025795745</v>
      </c>
    </row>
    <row r="15" spans="1:9" s="5" customFormat="1" ht="15" customHeight="1" x14ac:dyDescent="0.25">
      <c r="A15" s="31" t="s">
        <v>75</v>
      </c>
      <c r="B15" s="31" t="s">
        <v>7</v>
      </c>
      <c r="C15" s="32">
        <v>52</v>
      </c>
      <c r="D15" s="32">
        <v>14</v>
      </c>
      <c r="E15" s="34">
        <v>27785</v>
      </c>
      <c r="F15" s="35">
        <f t="shared" si="0"/>
        <v>1.8715134065143064</v>
      </c>
      <c r="G15" s="35">
        <f t="shared" si="1"/>
        <v>2.3753824005758504</v>
      </c>
    </row>
    <row r="16" spans="1:9" s="5" customFormat="1" ht="15" customHeight="1" x14ac:dyDescent="0.25">
      <c r="A16" s="38" t="s">
        <v>76</v>
      </c>
      <c r="B16" s="38" t="s">
        <v>29</v>
      </c>
      <c r="C16" s="29">
        <v>33</v>
      </c>
      <c r="D16" s="29">
        <v>18</v>
      </c>
      <c r="E16" s="39">
        <v>15857</v>
      </c>
      <c r="F16" s="40">
        <f t="shared" si="0"/>
        <v>2.081099829728196</v>
      </c>
      <c r="G16" s="40">
        <f t="shared" si="1"/>
        <v>3.2162451913981207</v>
      </c>
    </row>
    <row r="17" spans="1:7" s="5" customFormat="1" ht="15" customHeight="1" x14ac:dyDescent="0.25">
      <c r="A17" s="31" t="s">
        <v>95</v>
      </c>
      <c r="B17" s="31" t="s">
        <v>9</v>
      </c>
      <c r="C17" s="32">
        <v>401</v>
      </c>
      <c r="D17" s="32">
        <v>222</v>
      </c>
      <c r="E17" s="34">
        <v>1017529</v>
      </c>
      <c r="F17" s="35">
        <f t="shared" si="0"/>
        <v>0.39409196199813468</v>
      </c>
      <c r="G17" s="35">
        <f t="shared" si="1"/>
        <v>0.61226756190732645</v>
      </c>
    </row>
    <row r="18" spans="1:7" s="5" customFormat="1" ht="15" customHeight="1" x14ac:dyDescent="0.25">
      <c r="A18" s="38" t="s">
        <v>77</v>
      </c>
      <c r="B18" s="38" t="s">
        <v>53</v>
      </c>
      <c r="C18" s="29">
        <v>189</v>
      </c>
      <c r="D18" s="29">
        <v>49</v>
      </c>
      <c r="E18" s="39">
        <v>281206</v>
      </c>
      <c r="F18" s="40">
        <f t="shared" si="0"/>
        <v>0.67210514711634883</v>
      </c>
      <c r="G18" s="40">
        <f t="shared" si="1"/>
        <v>0.84635462970206887</v>
      </c>
    </row>
    <row r="19" spans="1:7" s="5" customFormat="1" ht="15" customHeight="1" x14ac:dyDescent="0.25">
      <c r="A19" s="31" t="s">
        <v>78</v>
      </c>
      <c r="B19" s="31" t="s">
        <v>18</v>
      </c>
      <c r="C19" s="32">
        <v>20</v>
      </c>
      <c r="D19" s="32">
        <v>15</v>
      </c>
      <c r="E19" s="34">
        <v>126611</v>
      </c>
      <c r="F19" s="35">
        <f t="shared" si="0"/>
        <v>0.1579641579325651</v>
      </c>
      <c r="G19" s="35">
        <f t="shared" si="1"/>
        <v>0.27643727638198895</v>
      </c>
    </row>
    <row r="20" spans="1:7" s="5" customFormat="1" ht="15" customHeight="1" x14ac:dyDescent="0.25">
      <c r="A20" s="38" t="s">
        <v>79</v>
      </c>
      <c r="B20" s="38" t="s">
        <v>5</v>
      </c>
      <c r="C20" s="29">
        <v>43</v>
      </c>
      <c r="D20" s="29">
        <v>19</v>
      </c>
      <c r="E20" s="39">
        <v>7778</v>
      </c>
      <c r="F20" s="40">
        <f t="shared" si="0"/>
        <v>5.5284134739007449</v>
      </c>
      <c r="G20" s="40">
        <f t="shared" si="1"/>
        <v>7.9712008228336337</v>
      </c>
    </row>
    <row r="21" spans="1:7" s="5" customFormat="1" ht="15" customHeight="1" x14ac:dyDescent="0.25">
      <c r="A21" s="31" t="s">
        <v>80</v>
      </c>
      <c r="B21" s="31" t="s">
        <v>22</v>
      </c>
      <c r="C21" s="32">
        <v>29</v>
      </c>
      <c r="D21" s="32">
        <v>5</v>
      </c>
      <c r="E21" s="34">
        <v>26920</v>
      </c>
      <c r="F21" s="35">
        <f t="shared" si="0"/>
        <v>1.0772659732540864</v>
      </c>
      <c r="G21" s="35">
        <f t="shared" si="1"/>
        <v>1.2630014858841012</v>
      </c>
    </row>
    <row r="22" spans="1:7" s="5" customFormat="1" ht="15" customHeight="1" x14ac:dyDescent="0.25">
      <c r="A22" s="38" t="s">
        <v>81</v>
      </c>
      <c r="B22" s="38" t="s">
        <v>60</v>
      </c>
      <c r="C22" s="29">
        <v>30</v>
      </c>
      <c r="D22" s="29">
        <v>15</v>
      </c>
      <c r="E22" s="39">
        <v>17330</v>
      </c>
      <c r="F22" s="40">
        <f t="shared" si="0"/>
        <v>1.7311021350259665</v>
      </c>
      <c r="G22" s="40">
        <f t="shared" si="1"/>
        <v>2.5966532025389499</v>
      </c>
    </row>
    <row r="23" spans="1:7" s="5" customFormat="1" ht="15" customHeight="1" x14ac:dyDescent="0.25">
      <c r="A23" s="31" t="s">
        <v>82</v>
      </c>
      <c r="B23" s="31" t="s">
        <v>83</v>
      </c>
      <c r="C23" s="32">
        <v>38</v>
      </c>
      <c r="D23" s="32">
        <v>10</v>
      </c>
      <c r="E23" s="34">
        <v>12815</v>
      </c>
      <c r="F23" s="35">
        <f t="shared" si="0"/>
        <v>2.9652750682793605</v>
      </c>
      <c r="G23" s="35">
        <f t="shared" si="1"/>
        <v>3.7456106125634023</v>
      </c>
    </row>
    <row r="24" spans="1:7" s="5" customFormat="1" ht="15" customHeight="1" x14ac:dyDescent="0.25">
      <c r="A24" s="38" t="s">
        <v>84</v>
      </c>
      <c r="B24" s="38" t="s">
        <v>56</v>
      </c>
      <c r="C24" s="29">
        <v>25</v>
      </c>
      <c r="D24" s="29">
        <v>0</v>
      </c>
      <c r="E24" s="39">
        <v>13035</v>
      </c>
      <c r="F24" s="40">
        <f t="shared" si="0"/>
        <v>1.9179133103183736</v>
      </c>
      <c r="G24" s="40">
        <f t="shared" si="1"/>
        <v>1.9179133103183736</v>
      </c>
    </row>
    <row r="25" spans="1:7" s="5" customFormat="1" ht="15" customHeight="1" x14ac:dyDescent="0.25">
      <c r="A25" s="31" t="s">
        <v>85</v>
      </c>
      <c r="B25" s="31" t="s">
        <v>39</v>
      </c>
      <c r="C25" s="32">
        <v>44</v>
      </c>
      <c r="D25" s="32">
        <v>25</v>
      </c>
      <c r="E25" s="34">
        <v>9499</v>
      </c>
      <c r="F25" s="35">
        <f t="shared" si="0"/>
        <v>4.6320665333192963</v>
      </c>
      <c r="G25" s="35">
        <f t="shared" si="1"/>
        <v>7.2639225181598066</v>
      </c>
    </row>
    <row r="26" spans="1:7" s="5" customFormat="1" ht="15" customHeight="1" x14ac:dyDescent="0.25">
      <c r="A26" s="38" t="s">
        <v>86</v>
      </c>
      <c r="B26" s="38" t="s">
        <v>16</v>
      </c>
      <c r="C26" s="29">
        <v>91</v>
      </c>
      <c r="D26" s="29">
        <v>14</v>
      </c>
      <c r="E26" s="39">
        <v>18516</v>
      </c>
      <c r="F26" s="40">
        <f t="shared" si="0"/>
        <v>4.9146683949017067</v>
      </c>
      <c r="G26" s="40">
        <f t="shared" si="1"/>
        <v>5.6707712248865851</v>
      </c>
    </row>
    <row r="27" spans="1:7" s="5" customFormat="1" ht="15" customHeight="1" x14ac:dyDescent="0.25">
      <c r="A27" s="31" t="s">
        <v>87</v>
      </c>
      <c r="B27" s="31" t="s">
        <v>24</v>
      </c>
      <c r="C27" s="32">
        <v>288</v>
      </c>
      <c r="D27" s="32">
        <v>18</v>
      </c>
      <c r="E27" s="34">
        <v>38077</v>
      </c>
      <c r="F27" s="35">
        <f t="shared" si="0"/>
        <v>7.5636210835937705</v>
      </c>
      <c r="G27" s="35">
        <f t="shared" si="1"/>
        <v>8.0363474013183804</v>
      </c>
    </row>
    <row r="28" spans="1:7" s="5" customFormat="1" ht="15" customHeight="1" x14ac:dyDescent="0.25">
      <c r="A28" s="38" t="s">
        <v>88</v>
      </c>
      <c r="B28" s="38" t="s">
        <v>89</v>
      </c>
      <c r="C28" s="29">
        <v>135</v>
      </c>
      <c r="D28" s="29">
        <v>34</v>
      </c>
      <c r="E28" s="39">
        <v>210577</v>
      </c>
      <c r="F28" s="40">
        <f t="shared" si="0"/>
        <v>0.64109565622076481</v>
      </c>
      <c r="G28" s="40">
        <f t="shared" si="1"/>
        <v>0.80255678445414269</v>
      </c>
    </row>
    <row r="29" spans="1:7" s="5" customFormat="1" ht="15" customHeight="1" x14ac:dyDescent="0.25">
      <c r="A29" s="31" t="s">
        <v>90</v>
      </c>
      <c r="B29" s="31" t="s">
        <v>44</v>
      </c>
      <c r="C29" s="36">
        <v>1335</v>
      </c>
      <c r="D29" s="32">
        <v>36</v>
      </c>
      <c r="E29" s="34">
        <v>91969</v>
      </c>
      <c r="F29" s="35">
        <f t="shared" si="0"/>
        <v>14.515760745468581</v>
      </c>
      <c r="G29" s="35">
        <f t="shared" si="1"/>
        <v>14.907196990290206</v>
      </c>
    </row>
    <row r="30" spans="1:7" s="5" customFormat="1" ht="15" customHeight="1" x14ac:dyDescent="0.25">
      <c r="A30" s="38" t="s">
        <v>91</v>
      </c>
      <c r="B30" s="38" t="s">
        <v>55</v>
      </c>
      <c r="C30" s="29">
        <v>47</v>
      </c>
      <c r="D30" s="29">
        <v>175</v>
      </c>
      <c r="E30" s="39">
        <v>1081381</v>
      </c>
      <c r="F30" s="40">
        <f t="shared" si="0"/>
        <v>4.3462942293234295E-2</v>
      </c>
      <c r="G30" s="40">
        <f t="shared" si="1"/>
        <v>0.20529304657655348</v>
      </c>
    </row>
    <row r="31" spans="1:7" s="5" customFormat="1" ht="15" customHeight="1" x14ac:dyDescent="0.25">
      <c r="A31" s="31" t="s">
        <v>92</v>
      </c>
      <c r="B31" s="31" t="s">
        <v>15</v>
      </c>
      <c r="C31" s="32">
        <v>196</v>
      </c>
      <c r="D31" s="32">
        <v>16</v>
      </c>
      <c r="E31" s="34">
        <v>17221</v>
      </c>
      <c r="F31" s="35">
        <f t="shared" si="0"/>
        <v>11.381452877300969</v>
      </c>
      <c r="G31" s="35">
        <f t="shared" si="1"/>
        <v>12.310551071366355</v>
      </c>
    </row>
    <row r="32" spans="1:7" s="5" customFormat="1" ht="15" customHeight="1" x14ac:dyDescent="0.25">
      <c r="A32" s="38" t="s">
        <v>93</v>
      </c>
      <c r="B32" s="38" t="s">
        <v>33</v>
      </c>
      <c r="C32" s="29">
        <v>73</v>
      </c>
      <c r="D32" s="29">
        <v>38</v>
      </c>
      <c r="E32" s="39">
        <v>117774</v>
      </c>
      <c r="F32" s="40">
        <f t="shared" si="0"/>
        <v>0.61983120213289855</v>
      </c>
      <c r="G32" s="40">
        <f t="shared" si="1"/>
        <v>0.94248306077742106</v>
      </c>
    </row>
    <row r="33" spans="1:7" s="5" customFormat="1" ht="15" customHeight="1" x14ac:dyDescent="0.25">
      <c r="A33" s="31" t="s">
        <v>94</v>
      </c>
      <c r="B33" s="31" t="s">
        <v>27</v>
      </c>
      <c r="C33" s="36">
        <v>1785</v>
      </c>
      <c r="D33" s="32">
        <v>4</v>
      </c>
      <c r="E33" s="34">
        <v>37667</v>
      </c>
      <c r="F33" s="35">
        <f t="shared" si="0"/>
        <v>47.388961159635755</v>
      </c>
      <c r="G33" s="35">
        <f t="shared" si="1"/>
        <v>47.495154910133536</v>
      </c>
    </row>
    <row r="34" spans="1:7" s="5" customFormat="1" ht="15" customHeight="1" x14ac:dyDescent="0.25">
      <c r="A34" s="38" t="s">
        <v>96</v>
      </c>
      <c r="B34" s="38" t="s">
        <v>50</v>
      </c>
      <c r="C34" s="29">
        <v>35</v>
      </c>
      <c r="D34" s="29">
        <v>8</v>
      </c>
      <c r="E34" s="39">
        <v>12879</v>
      </c>
      <c r="F34" s="40">
        <f t="shared" si="0"/>
        <v>2.7176022983150867</v>
      </c>
      <c r="G34" s="40">
        <f t="shared" si="1"/>
        <v>3.3387685379299632</v>
      </c>
    </row>
    <row r="35" spans="1:7" s="5" customFormat="1" ht="15" customHeight="1" x14ac:dyDescent="0.25">
      <c r="A35" s="31" t="s">
        <v>97</v>
      </c>
      <c r="B35" s="31" t="s">
        <v>98</v>
      </c>
      <c r="C35" s="32">
        <v>11</v>
      </c>
      <c r="D35" s="32">
        <v>6</v>
      </c>
      <c r="E35" s="34">
        <v>8504</v>
      </c>
      <c r="F35" s="35">
        <f t="shared" ref="F35:F66" si="2">C35/E35*1000</f>
        <v>1.2935089369708375</v>
      </c>
      <c r="G35" s="35">
        <f t="shared" ref="G35:G65" si="3">(C35+D35)/E35*1000</f>
        <v>1.9990592662276576</v>
      </c>
    </row>
    <row r="36" spans="1:7" s="5" customFormat="1" ht="15" customHeight="1" x14ac:dyDescent="0.25">
      <c r="A36" s="38" t="s">
        <v>99</v>
      </c>
      <c r="B36" s="38" t="s">
        <v>8</v>
      </c>
      <c r="C36" s="29">
        <v>233</v>
      </c>
      <c r="D36" s="29">
        <v>109</v>
      </c>
      <c r="E36" s="39">
        <v>221140</v>
      </c>
      <c r="F36" s="40">
        <f t="shared" si="2"/>
        <v>1.0536311838654246</v>
      </c>
      <c r="G36" s="40">
        <f t="shared" si="3"/>
        <v>1.5465316089355161</v>
      </c>
    </row>
    <row r="37" spans="1:7" s="5" customFormat="1" ht="15" customHeight="1" x14ac:dyDescent="0.25">
      <c r="A37" s="31" t="s">
        <v>100</v>
      </c>
      <c r="B37" s="31" t="s">
        <v>19</v>
      </c>
      <c r="C37" s="32">
        <v>495</v>
      </c>
      <c r="D37" s="32">
        <v>300</v>
      </c>
      <c r="E37" s="34">
        <v>500029</v>
      </c>
      <c r="F37" s="35">
        <f t="shared" si="2"/>
        <v>0.98994258333016694</v>
      </c>
      <c r="G37" s="35">
        <f t="shared" si="3"/>
        <v>1.5899077853484498</v>
      </c>
    </row>
    <row r="38" spans="1:7" s="5" customFormat="1" ht="15" customHeight="1" x14ac:dyDescent="0.25">
      <c r="A38" s="38" t="s">
        <v>101</v>
      </c>
      <c r="B38" s="38" t="s">
        <v>59</v>
      </c>
      <c r="C38" s="29">
        <v>261</v>
      </c>
      <c r="D38" s="29">
        <v>110</v>
      </c>
      <c r="E38" s="39">
        <v>99994</v>
      </c>
      <c r="F38" s="40">
        <f t="shared" si="2"/>
        <v>2.6101566093965638</v>
      </c>
      <c r="G38" s="40">
        <f t="shared" si="3"/>
        <v>3.7102226133568017</v>
      </c>
    </row>
    <row r="39" spans="1:7" s="5" customFormat="1" ht="15" customHeight="1" x14ac:dyDescent="0.25">
      <c r="A39" s="31" t="s">
        <v>102</v>
      </c>
      <c r="B39" s="31" t="s">
        <v>20</v>
      </c>
      <c r="C39" s="32">
        <v>74</v>
      </c>
      <c r="D39" s="32">
        <v>35</v>
      </c>
      <c r="E39" s="34">
        <v>39638</v>
      </c>
      <c r="F39" s="35">
        <f t="shared" si="2"/>
        <v>1.8668954034007772</v>
      </c>
      <c r="G39" s="35">
        <f t="shared" si="3"/>
        <v>2.74988647257682</v>
      </c>
    </row>
    <row r="40" spans="1:7" s="5" customFormat="1" ht="15" customHeight="1" x14ac:dyDescent="0.25">
      <c r="A40" s="38" t="s">
        <v>103</v>
      </c>
      <c r="B40" s="38" t="s">
        <v>104</v>
      </c>
      <c r="C40" s="29">
        <v>28</v>
      </c>
      <c r="D40" s="29">
        <v>1</v>
      </c>
      <c r="E40" s="39">
        <v>8016</v>
      </c>
      <c r="F40" s="40">
        <f t="shared" si="2"/>
        <v>3.4930139720558881</v>
      </c>
      <c r="G40" s="40">
        <f t="shared" si="3"/>
        <v>3.6177644710578845</v>
      </c>
    </row>
    <row r="41" spans="1:7" s="5" customFormat="1" ht="15" customHeight="1" x14ac:dyDescent="0.25">
      <c r="A41" s="31" t="s">
        <v>105</v>
      </c>
      <c r="B41" s="31" t="s">
        <v>48</v>
      </c>
      <c r="C41" s="32">
        <v>32</v>
      </c>
      <c r="D41" s="32">
        <v>14</v>
      </c>
      <c r="E41" s="34">
        <v>15769</v>
      </c>
      <c r="F41" s="35">
        <f t="shared" si="2"/>
        <v>2.029297989726679</v>
      </c>
      <c r="G41" s="35">
        <f t="shared" si="3"/>
        <v>2.917115860232101</v>
      </c>
    </row>
    <row r="42" spans="1:7" s="5" customFormat="1" ht="15" customHeight="1" x14ac:dyDescent="0.25">
      <c r="A42" s="38" t="s">
        <v>106</v>
      </c>
      <c r="B42" s="38" t="s">
        <v>17</v>
      </c>
      <c r="C42" s="29">
        <v>498</v>
      </c>
      <c r="D42" s="29">
        <v>161</v>
      </c>
      <c r="E42" s="39">
        <v>377273</v>
      </c>
      <c r="F42" s="40">
        <f t="shared" si="2"/>
        <v>1.3199990457838224</v>
      </c>
      <c r="G42" s="40">
        <f t="shared" si="3"/>
        <v>1.7467457252440541</v>
      </c>
    </row>
    <row r="43" spans="1:7" s="5" customFormat="1" ht="15" customHeight="1" x14ac:dyDescent="0.25">
      <c r="A43" s="31" t="s">
        <v>107</v>
      </c>
      <c r="B43" s="31" t="s">
        <v>14</v>
      </c>
      <c r="C43" s="32">
        <v>389</v>
      </c>
      <c r="D43" s="32">
        <v>145</v>
      </c>
      <c r="E43" s="34">
        <v>341998</v>
      </c>
      <c r="F43" s="35">
        <f t="shared" si="2"/>
        <v>1.1374335522429957</v>
      </c>
      <c r="G43" s="35">
        <f t="shared" si="3"/>
        <v>1.561412639839999</v>
      </c>
    </row>
    <row r="44" spans="1:7" s="5" customFormat="1" ht="15" customHeight="1" x14ac:dyDescent="0.25">
      <c r="A44" s="38" t="s">
        <v>108</v>
      </c>
      <c r="B44" s="38" t="s">
        <v>40</v>
      </c>
      <c r="C44" s="29">
        <v>250</v>
      </c>
      <c r="D44" s="29">
        <v>74</v>
      </c>
      <c r="E44" s="39">
        <v>141791</v>
      </c>
      <c r="F44" s="40">
        <f t="shared" si="2"/>
        <v>1.7631584515237215</v>
      </c>
      <c r="G44" s="40">
        <f t="shared" si="3"/>
        <v>2.2850533531747428</v>
      </c>
    </row>
    <row r="45" spans="1:7" s="5" customFormat="1" ht="15" customHeight="1" x14ac:dyDescent="0.25">
      <c r="A45" s="31" t="s">
        <v>109</v>
      </c>
      <c r="B45" s="31" t="s">
        <v>12</v>
      </c>
      <c r="C45" s="36">
        <v>3246</v>
      </c>
      <c r="D45" s="32">
        <v>0</v>
      </c>
      <c r="E45" s="34">
        <v>1308106</v>
      </c>
      <c r="F45" s="35">
        <f t="shared" si="2"/>
        <v>2.4814502800231786</v>
      </c>
      <c r="G45" s="35">
        <f t="shared" si="3"/>
        <v>2.4814502800231786</v>
      </c>
    </row>
    <row r="46" spans="1:7" s="5" customFormat="1" ht="15" customHeight="1" x14ac:dyDescent="0.25">
      <c r="A46" s="38" t="s">
        <v>110</v>
      </c>
      <c r="B46" s="38" t="s">
        <v>41</v>
      </c>
      <c r="C46" s="29">
        <v>176</v>
      </c>
      <c r="D46" s="29">
        <v>43</v>
      </c>
      <c r="E46" s="39">
        <v>57024</v>
      </c>
      <c r="F46" s="40">
        <f t="shared" si="2"/>
        <v>3.0864197530864197</v>
      </c>
      <c r="G46" s="40">
        <f t="shared" si="3"/>
        <v>3.8404882154882154</v>
      </c>
    </row>
    <row r="47" spans="1:7" s="5" customFormat="1" ht="15" customHeight="1" x14ac:dyDescent="0.25">
      <c r="A47" s="31" t="s">
        <v>111</v>
      </c>
      <c r="B47" s="31" t="s">
        <v>34</v>
      </c>
      <c r="C47" s="32">
        <v>143</v>
      </c>
      <c r="D47" s="32">
        <v>36</v>
      </c>
      <c r="E47" s="34">
        <v>90342</v>
      </c>
      <c r="F47" s="35">
        <f t="shared" si="2"/>
        <v>1.5828739678112063</v>
      </c>
      <c r="G47" s="35">
        <f t="shared" si="3"/>
        <v>1.9813597219454959</v>
      </c>
    </row>
    <row r="48" spans="1:7" s="5" customFormat="1" ht="15" customHeight="1" x14ac:dyDescent="0.25">
      <c r="A48" s="38" t="s">
        <v>112</v>
      </c>
      <c r="B48" s="38" t="s">
        <v>28</v>
      </c>
      <c r="C48" s="29">
        <v>324</v>
      </c>
      <c r="D48" s="29">
        <v>6</v>
      </c>
      <c r="E48" s="39">
        <v>148444</v>
      </c>
      <c r="F48" s="40">
        <f t="shared" si="2"/>
        <v>2.1826412653930101</v>
      </c>
      <c r="G48" s="40">
        <f t="shared" si="3"/>
        <v>2.2230605480854737</v>
      </c>
    </row>
    <row r="49" spans="1:7" s="5" customFormat="1" ht="15" customHeight="1" x14ac:dyDescent="0.25">
      <c r="A49" s="31" t="s">
        <v>113</v>
      </c>
      <c r="B49" s="31" t="s">
        <v>52</v>
      </c>
      <c r="C49" s="32">
        <v>80</v>
      </c>
      <c r="D49" s="32">
        <v>38</v>
      </c>
      <c r="E49" s="34">
        <v>34778</v>
      </c>
      <c r="F49" s="35">
        <f t="shared" si="2"/>
        <v>2.3003047903847258</v>
      </c>
      <c r="G49" s="35">
        <f t="shared" si="3"/>
        <v>3.3929495658174709</v>
      </c>
    </row>
    <row r="50" spans="1:7" s="5" customFormat="1" ht="15" customHeight="1" x14ac:dyDescent="0.25">
      <c r="A50" s="38" t="s">
        <v>114</v>
      </c>
      <c r="B50" s="38" t="s">
        <v>6</v>
      </c>
      <c r="C50" s="30">
        <v>1607</v>
      </c>
      <c r="D50" s="29">
        <v>56</v>
      </c>
      <c r="E50" s="39">
        <v>940638</v>
      </c>
      <c r="F50" s="40">
        <f t="shared" si="2"/>
        <v>1.708414926890047</v>
      </c>
      <c r="G50" s="40">
        <f t="shared" si="3"/>
        <v>1.7679489878146535</v>
      </c>
    </row>
    <row r="51" spans="1:7" s="5" customFormat="1" x14ac:dyDescent="0.25">
      <c r="A51" s="31" t="s">
        <v>115</v>
      </c>
      <c r="B51" s="31" t="s">
        <v>42</v>
      </c>
      <c r="C51" s="32">
        <v>476</v>
      </c>
      <c r="D51" s="32">
        <v>27</v>
      </c>
      <c r="E51" s="34">
        <v>300116</v>
      </c>
      <c r="F51" s="35">
        <f t="shared" si="2"/>
        <v>1.5860533926881606</v>
      </c>
      <c r="G51" s="35">
        <f t="shared" si="3"/>
        <v>1.6760186061389597</v>
      </c>
    </row>
    <row r="52" spans="1:7" s="5" customFormat="1" ht="15" customHeight="1" x14ac:dyDescent="0.25">
      <c r="A52" s="38" t="s">
        <v>116</v>
      </c>
      <c r="B52" s="38" t="s">
        <v>10</v>
      </c>
      <c r="C52" s="30">
        <v>1560</v>
      </c>
      <c r="D52" s="29">
        <v>236</v>
      </c>
      <c r="E52" s="39">
        <v>920992</v>
      </c>
      <c r="F52" s="40">
        <f t="shared" si="2"/>
        <v>1.6938257878461485</v>
      </c>
      <c r="G52" s="40">
        <f t="shared" si="3"/>
        <v>1.9500712275459504</v>
      </c>
    </row>
    <row r="53" spans="1:7" s="5" customFormat="1" ht="15" customHeight="1" x14ac:dyDescent="0.25">
      <c r="A53" s="31" t="s">
        <v>142</v>
      </c>
      <c r="B53" s="31" t="s">
        <v>30</v>
      </c>
      <c r="C53" s="32">
        <v>735</v>
      </c>
      <c r="D53" s="32">
        <v>10</v>
      </c>
      <c r="E53" s="34">
        <v>583460</v>
      </c>
      <c r="F53" s="35">
        <f t="shared" si="2"/>
        <v>1.259726459397388</v>
      </c>
      <c r="G53" s="35">
        <f t="shared" si="3"/>
        <v>1.2768655948993932</v>
      </c>
    </row>
    <row r="54" spans="1:7" s="5" customFormat="1" ht="15" customHeight="1" x14ac:dyDescent="0.25">
      <c r="A54" s="38" t="s">
        <v>117</v>
      </c>
      <c r="B54" s="38" t="s">
        <v>13</v>
      </c>
      <c r="C54" s="29">
        <v>728</v>
      </c>
      <c r="D54" s="29">
        <v>166</v>
      </c>
      <c r="E54" s="39">
        <v>392147</v>
      </c>
      <c r="F54" s="40">
        <f t="shared" si="2"/>
        <v>1.8564466896342444</v>
      </c>
      <c r="G54" s="40">
        <f t="shared" si="3"/>
        <v>2.2797573358969978</v>
      </c>
    </row>
    <row r="55" spans="1:7" s="5" customFormat="1" ht="15" customHeight="1" x14ac:dyDescent="0.25">
      <c r="A55" s="31" t="s">
        <v>118</v>
      </c>
      <c r="B55" s="31" t="s">
        <v>11</v>
      </c>
      <c r="C55" s="32">
        <v>632</v>
      </c>
      <c r="D55" s="32">
        <v>378</v>
      </c>
      <c r="E55" s="34">
        <v>523278</v>
      </c>
      <c r="F55" s="35">
        <f t="shared" si="2"/>
        <v>1.2077710127312824</v>
      </c>
      <c r="G55" s="35">
        <f t="shared" si="3"/>
        <v>1.9301403842699292</v>
      </c>
    </row>
    <row r="56" spans="1:7" s="5" customFormat="1" ht="15" customHeight="1" x14ac:dyDescent="0.25">
      <c r="A56" s="38" t="s">
        <v>119</v>
      </c>
      <c r="B56" s="38" t="s">
        <v>38</v>
      </c>
      <c r="C56" s="29">
        <v>128</v>
      </c>
      <c r="D56" s="29">
        <v>24</v>
      </c>
      <c r="E56" s="39">
        <v>63325</v>
      </c>
      <c r="F56" s="40">
        <f t="shared" si="2"/>
        <v>2.0213185945519148</v>
      </c>
      <c r="G56" s="40">
        <f t="shared" si="3"/>
        <v>2.4003158310303987</v>
      </c>
    </row>
    <row r="57" spans="1:7" s="5" customFormat="1" ht="15" customHeight="1" x14ac:dyDescent="0.25">
      <c r="A57" s="31" t="s">
        <v>120</v>
      </c>
      <c r="B57" s="31" t="s">
        <v>37</v>
      </c>
      <c r="C57" s="32">
        <v>211</v>
      </c>
      <c r="D57" s="32">
        <v>41</v>
      </c>
      <c r="E57" s="34">
        <v>191348</v>
      </c>
      <c r="F57" s="35">
        <f t="shared" si="2"/>
        <v>1.1027029286953614</v>
      </c>
      <c r="G57" s="35">
        <f t="shared" si="3"/>
        <v>1.3169722181574932</v>
      </c>
    </row>
    <row r="58" spans="1:7" s="5" customFormat="1" ht="15" customHeight="1" x14ac:dyDescent="0.25">
      <c r="A58" s="38" t="s">
        <v>121</v>
      </c>
      <c r="B58" s="38" t="s">
        <v>51</v>
      </c>
      <c r="C58" s="29">
        <v>354</v>
      </c>
      <c r="D58" s="29">
        <v>127</v>
      </c>
      <c r="E58" s="39">
        <v>294927</v>
      </c>
      <c r="F58" s="40">
        <f t="shared" si="2"/>
        <v>1.2002970226530634</v>
      </c>
      <c r="G58" s="40">
        <f t="shared" si="3"/>
        <v>1.6309120562037385</v>
      </c>
    </row>
    <row r="59" spans="1:7" s="5" customFormat="1" ht="15" customHeight="1" x14ac:dyDescent="0.25">
      <c r="A59" s="31" t="s">
        <v>122</v>
      </c>
      <c r="B59" s="31" t="s">
        <v>3</v>
      </c>
      <c r="C59" s="32">
        <v>410</v>
      </c>
      <c r="D59" s="32">
        <v>123</v>
      </c>
      <c r="E59" s="34">
        <v>232847</v>
      </c>
      <c r="F59" s="35">
        <f t="shared" si="2"/>
        <v>1.7608128943039851</v>
      </c>
      <c r="G59" s="35">
        <f t="shared" si="3"/>
        <v>2.2890567625951803</v>
      </c>
    </row>
    <row r="60" spans="1:7" s="5" customFormat="1" ht="15" customHeight="1" x14ac:dyDescent="0.25">
      <c r="A60" s="38" t="s">
        <v>123</v>
      </c>
      <c r="B60" s="38" t="s">
        <v>58</v>
      </c>
      <c r="C60" s="29">
        <v>366</v>
      </c>
      <c r="D60" s="29">
        <v>61</v>
      </c>
      <c r="E60" s="39">
        <v>308823</v>
      </c>
      <c r="F60" s="40">
        <f t="shared" si="2"/>
        <v>1.1851448888198093</v>
      </c>
      <c r="G60" s="40">
        <f t="shared" si="3"/>
        <v>1.3826690369564445</v>
      </c>
    </row>
    <row r="61" spans="1:7" s="5" customFormat="1" ht="15" customHeight="1" x14ac:dyDescent="0.25">
      <c r="A61" s="31" t="s">
        <v>124</v>
      </c>
      <c r="B61" s="31" t="s">
        <v>35</v>
      </c>
      <c r="C61" s="32">
        <v>231</v>
      </c>
      <c r="D61" s="32">
        <v>125</v>
      </c>
      <c r="E61" s="34">
        <v>80964</v>
      </c>
      <c r="F61" s="35">
        <f t="shared" si="2"/>
        <v>2.8531199051430263</v>
      </c>
      <c r="G61" s="35">
        <f t="shared" si="3"/>
        <v>4.3970159577095993</v>
      </c>
    </row>
    <row r="62" spans="1:7" s="5" customFormat="1" ht="15" customHeight="1" x14ac:dyDescent="0.25">
      <c r="A62" s="38" t="s">
        <v>125</v>
      </c>
      <c r="B62" s="38" t="s">
        <v>21</v>
      </c>
      <c r="C62" s="29">
        <v>148</v>
      </c>
      <c r="D62" s="29">
        <v>53</v>
      </c>
      <c r="E62" s="39">
        <v>125406</v>
      </c>
      <c r="F62" s="40">
        <f t="shared" si="2"/>
        <v>1.180166818174569</v>
      </c>
      <c r="G62" s="40">
        <f t="shared" si="3"/>
        <v>1.6027941246830295</v>
      </c>
    </row>
    <row r="63" spans="1:7" s="5" customFormat="1" ht="15" customHeight="1" x14ac:dyDescent="0.25">
      <c r="A63" s="31" t="s">
        <v>126</v>
      </c>
      <c r="B63" s="31" t="s">
        <v>46</v>
      </c>
      <c r="C63" s="32">
        <v>52</v>
      </c>
      <c r="D63" s="32">
        <v>15</v>
      </c>
      <c r="E63" s="34">
        <v>39557</v>
      </c>
      <c r="F63" s="35">
        <f t="shared" si="2"/>
        <v>1.3145587380236117</v>
      </c>
      <c r="G63" s="35">
        <f t="shared" si="3"/>
        <v>1.6937583739919611</v>
      </c>
    </row>
    <row r="64" spans="1:7" s="5" customFormat="1" ht="15" customHeight="1" x14ac:dyDescent="0.25">
      <c r="A64" s="38" t="s">
        <v>127</v>
      </c>
      <c r="B64" s="38" t="s">
        <v>54</v>
      </c>
      <c r="C64" s="29">
        <v>29</v>
      </c>
      <c r="D64" s="29">
        <v>16</v>
      </c>
      <c r="E64" s="39">
        <v>14740</v>
      </c>
      <c r="F64" s="40">
        <f t="shared" si="2"/>
        <v>1.9674355495251017</v>
      </c>
      <c r="G64" s="40">
        <f t="shared" si="3"/>
        <v>3.0529172320217097</v>
      </c>
    </row>
    <row r="65" spans="1:8" s="5" customFormat="1" ht="15" customHeight="1" x14ac:dyDescent="0.25">
      <c r="A65" s="31" t="s">
        <v>128</v>
      </c>
      <c r="B65" s="31" t="s">
        <v>129</v>
      </c>
      <c r="C65" s="32">
        <v>22</v>
      </c>
      <c r="D65" s="32">
        <v>11</v>
      </c>
      <c r="E65" s="34">
        <v>16100</v>
      </c>
      <c r="F65" s="35">
        <f t="shared" si="2"/>
        <v>1.3664596273291925</v>
      </c>
      <c r="G65" s="35">
        <f t="shared" si="3"/>
        <v>2.0496894409937889</v>
      </c>
    </row>
    <row r="66" spans="1:8" s="5" customFormat="1" ht="15" customHeight="1" x14ac:dyDescent="0.25">
      <c r="A66" s="38" t="s">
        <v>141</v>
      </c>
      <c r="B66" s="38" t="s">
        <v>31</v>
      </c>
      <c r="C66" s="29">
        <v>457</v>
      </c>
      <c r="D66" s="41">
        <v>0</v>
      </c>
      <c r="E66" s="39">
        <v>245082</v>
      </c>
      <c r="F66" s="40">
        <f t="shared" si="2"/>
        <v>1.8646820247917024</v>
      </c>
      <c r="G66" s="40">
        <f>(C66+D67)/E66*1000</f>
        <v>1.9870900351719019</v>
      </c>
    </row>
    <row r="67" spans="1:8" s="5" customFormat="1" ht="15" customHeight="1" x14ac:dyDescent="0.25">
      <c r="A67" s="31" t="s">
        <v>130</v>
      </c>
      <c r="B67" s="31" t="s">
        <v>131</v>
      </c>
      <c r="C67" s="32">
        <v>71</v>
      </c>
      <c r="D67" s="37">
        <v>30</v>
      </c>
      <c r="E67" s="34">
        <v>37313</v>
      </c>
      <c r="F67" s="35">
        <f t="shared" ref="F67:F69" si="4">C67/E67*1000</f>
        <v>1.9028220727360436</v>
      </c>
      <c r="G67" s="35">
        <f>(C67+D68)/E67*1000</f>
        <v>2.6800310883606251</v>
      </c>
    </row>
    <row r="68" spans="1:8" s="5" customFormat="1" ht="15" customHeight="1" x14ac:dyDescent="0.25">
      <c r="A68" s="38" t="s">
        <v>132</v>
      </c>
      <c r="B68" s="38" t="s">
        <v>32</v>
      </c>
      <c r="C68" s="29">
        <v>186</v>
      </c>
      <c r="D68" s="41">
        <v>29</v>
      </c>
      <c r="E68" s="39">
        <v>81512</v>
      </c>
      <c r="F68" s="40">
        <f t="shared" si="4"/>
        <v>2.281872607714202</v>
      </c>
      <c r="G68" s="40">
        <f>(C68+D69)/E68*1000</f>
        <v>2.4781627245068214</v>
      </c>
    </row>
    <row r="69" spans="1:8" s="5" customFormat="1" ht="15" customHeight="1" x14ac:dyDescent="0.25">
      <c r="A69" s="31" t="s">
        <v>133</v>
      </c>
      <c r="B69" s="31" t="s">
        <v>23</v>
      </c>
      <c r="C69" s="32">
        <v>43</v>
      </c>
      <c r="D69" s="32">
        <v>16</v>
      </c>
      <c r="E69" s="34">
        <v>22955</v>
      </c>
      <c r="F69" s="35">
        <f t="shared" si="4"/>
        <v>1.8732302330646917</v>
      </c>
      <c r="G69" s="35">
        <f>(C69+D69)/E69*1000</f>
        <v>2.5702461337399258</v>
      </c>
    </row>
    <row r="70" spans="1:8" s="10" customFormat="1" x14ac:dyDescent="0.25">
      <c r="A70" s="27" t="s">
        <v>134</v>
      </c>
      <c r="B70" s="28"/>
      <c r="C70" s="19">
        <f>SUM(C3:C69)</f>
        <v>23407</v>
      </c>
      <c r="D70" s="19">
        <f>SUM(D3:D69)</f>
        <v>4415</v>
      </c>
      <c r="E70" s="17">
        <f>SUM(E3:E69)</f>
        <v>14176415</v>
      </c>
      <c r="F70" s="20">
        <f>C70/E70*1000</f>
        <v>1.6511226568917459</v>
      </c>
      <c r="G70" s="21">
        <f>(C70+D70)/E70*1000</f>
        <v>1.9625554133396914</v>
      </c>
      <c r="H70" s="9"/>
    </row>
    <row r="71" spans="1:8" s="10" customFormat="1" x14ac:dyDescent="0.25">
      <c r="A71" s="5"/>
      <c r="B71" s="5"/>
      <c r="C71" s="17"/>
      <c r="D71" s="17"/>
      <c r="E71" s="16"/>
      <c r="F71" s="11"/>
      <c r="G71" s="11"/>
      <c r="H71" s="4"/>
    </row>
    <row r="72" spans="1:8" s="10" customFormat="1" x14ac:dyDescent="0.25">
      <c r="E72" s="16"/>
      <c r="F72" s="13"/>
      <c r="G72" s="13"/>
      <c r="H72" s="12"/>
    </row>
    <row r="73" spans="1:8" s="10" customFormat="1" x14ac:dyDescent="0.25">
      <c r="A73" s="7"/>
      <c r="B73" s="8"/>
      <c r="C73" s="8"/>
      <c r="D73" s="8"/>
      <c r="E73" s="16"/>
      <c r="F73" s="6"/>
      <c r="G73" s="6"/>
      <c r="H73" s="9"/>
    </row>
    <row r="74" spans="1:8" s="10" customFormat="1" x14ac:dyDescent="0.25">
      <c r="A74" s="7"/>
      <c r="B74" s="8"/>
      <c r="C74" s="8"/>
      <c r="D74" s="8"/>
      <c r="E74" s="16"/>
      <c r="F74" s="6"/>
      <c r="G74" s="6"/>
      <c r="H74" s="9"/>
    </row>
    <row r="75" spans="1:8" x14ac:dyDescent="0.25">
      <c r="A75" s="7"/>
      <c r="B75" s="8"/>
      <c r="C75" s="8"/>
      <c r="D75" s="8"/>
      <c r="F75" s="6"/>
      <c r="G75" s="6"/>
      <c r="H75" s="9"/>
    </row>
    <row r="76" spans="1:8" x14ac:dyDescent="0.25">
      <c r="A76" s="7"/>
      <c r="B76" s="8"/>
      <c r="D76" s="8"/>
      <c r="F76" s="6"/>
      <c r="G76" s="6"/>
      <c r="H76" s="9"/>
    </row>
    <row r="78" spans="1:8" x14ac:dyDescent="0.25">
      <c r="A78" s="7"/>
    </row>
  </sheetData>
  <mergeCells count="1">
    <mergeCell ref="A1:G1"/>
  </mergeCells>
  <conditionalFormatting sqref="F73:G76 F70:G70">
    <cfRule type="expression" dxfId="17" priority="62" stopIfTrue="1">
      <formula>NOT(ISERROR(SEARCH("County",F70)))</formula>
    </cfRule>
  </conditionalFormatting>
  <pageMargins left="0.7" right="0.7" top="0.75" bottom="0.75" header="0.3" footer="0.3"/>
  <pageSetup scale="5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Ratios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Sheats, Melanie</dc:creator>
  <cp:lastModifiedBy>Neel, Megan</cp:lastModifiedBy>
  <cp:lastPrinted>2023-02-02T19:00:43Z</cp:lastPrinted>
  <dcterms:created xsi:type="dcterms:W3CDTF">2022-03-16T15:28:32Z</dcterms:created>
  <dcterms:modified xsi:type="dcterms:W3CDTF">2025-01-17T15:27:23Z</dcterms:modified>
</cp:coreProperties>
</file>