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480" yWindow="45" windowWidth="24240" windowHeight="11640" activeTab="2"/>
  </bookViews>
  <sheets>
    <sheet name="TENPRINT" sheetId="1" r:id="rId1"/>
    <sheet name="FT TENPRINT FIXED" sheetId="11" r:id="rId2"/>
    <sheet name="FT TENPRINT MOBILE" sheetId="12" r:id="rId3"/>
    <sheet name="ADDITIONAL OFFERINGS" sheetId="10" r:id="rId4"/>
  </sheets>
  <definedNames>
    <definedName name="_xlnm.Print_Titles" localSheetId="3">'ADDITIONAL OFFERINGS'!$5:$5</definedName>
    <definedName name="_xlnm.Print_Titles" localSheetId="1">'FT TENPRINT FIXED'!$5:$5</definedName>
    <definedName name="_xlnm.Print_Titles" localSheetId="2">'FT TENPRINT MOBILE'!$5:$5</definedName>
    <definedName name="_xlnm.Print_Titles" localSheetId="0">TENPRINT!$5:$5</definedName>
  </definedNames>
  <calcPr calcId="152511"/>
</workbook>
</file>

<file path=xl/calcChain.xml><?xml version="1.0" encoding="utf-8"?>
<calcChain xmlns="http://schemas.openxmlformats.org/spreadsheetml/2006/main">
  <c r="H18" i="12" l="1"/>
  <c r="H19" i="12"/>
  <c r="H15" i="12"/>
  <c r="H16" i="12"/>
  <c r="H17" i="12"/>
  <c r="H11" i="12"/>
  <c r="H12" i="12"/>
  <c r="H13" i="12"/>
  <c r="H14" i="12"/>
  <c r="H9" i="12"/>
  <c r="H10" i="12"/>
  <c r="H8" i="12"/>
  <c r="H18" i="11"/>
  <c r="H15" i="11"/>
  <c r="H16" i="11"/>
  <c r="H17" i="11"/>
  <c r="H12" i="11"/>
  <c r="H13" i="11"/>
  <c r="H14" i="11"/>
  <c r="H11" i="11"/>
  <c r="H10" i="11"/>
  <c r="H9" i="11"/>
  <c r="H8" i="11"/>
  <c r="G25" i="11" l="1"/>
  <c r="G22" i="10" l="1"/>
  <c r="G21" i="10"/>
  <c r="G20" i="10"/>
  <c r="G19" i="10"/>
  <c r="G18" i="10"/>
  <c r="G17" i="10"/>
  <c r="G16" i="10"/>
  <c r="G15" i="10"/>
  <c r="G14" i="10"/>
  <c r="G13" i="10"/>
  <c r="G12" i="10"/>
  <c r="G11" i="10"/>
  <c r="G10" i="10"/>
  <c r="G9" i="10"/>
  <c r="G8" i="10"/>
  <c r="G7" i="10"/>
  <c r="G44" i="12"/>
  <c r="G43" i="12"/>
  <c r="G42" i="12"/>
  <c r="G38" i="12"/>
  <c r="G34" i="12"/>
  <c r="G33" i="12"/>
  <c r="G32" i="12"/>
  <c r="G31" i="12"/>
  <c r="G30" i="12"/>
  <c r="G29" i="12"/>
  <c r="G28" i="12"/>
  <c r="G27" i="12"/>
  <c r="G26" i="12"/>
  <c r="G25" i="12"/>
  <c r="G24" i="12"/>
  <c r="G23" i="12"/>
  <c r="G19" i="12"/>
  <c r="G18" i="12"/>
  <c r="G17" i="12"/>
  <c r="G16" i="12"/>
  <c r="G15" i="12"/>
  <c r="G14" i="12"/>
  <c r="G13" i="12"/>
  <c r="G12" i="12"/>
  <c r="G11" i="12"/>
  <c r="G10" i="12"/>
  <c r="G9" i="12"/>
  <c r="G8" i="12"/>
  <c r="G43" i="11"/>
  <c r="G42" i="11"/>
  <c r="G38" i="11"/>
  <c r="G34" i="11"/>
  <c r="G33" i="11"/>
  <c r="G32" i="11"/>
  <c r="G31" i="11"/>
  <c r="G30" i="11"/>
  <c r="G29" i="11"/>
  <c r="G28" i="11"/>
  <c r="G27" i="11"/>
  <c r="G26" i="11"/>
  <c r="G24" i="11"/>
  <c r="G23" i="11"/>
  <c r="G22" i="11"/>
  <c r="G18" i="11"/>
  <c r="G17" i="11"/>
  <c r="G16" i="11"/>
  <c r="G15" i="11"/>
  <c r="G14" i="11"/>
  <c r="G13" i="11"/>
  <c r="G12" i="11"/>
  <c r="G11" i="11"/>
  <c r="G10" i="11"/>
  <c r="G9" i="11"/>
  <c r="G80" i="1"/>
  <c r="G79" i="1"/>
  <c r="G78" i="1"/>
  <c r="G77" i="1"/>
  <c r="G76" i="1"/>
  <c r="G75" i="1"/>
  <c r="G74" i="1"/>
  <c r="G73" i="1"/>
  <c r="G72" i="1"/>
  <c r="G71" i="1"/>
  <c r="G67" i="1"/>
  <c r="G66" i="1"/>
  <c r="G65" i="1"/>
  <c r="G64" i="1"/>
  <c r="G63" i="1"/>
  <c r="G62"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6" i="1"/>
  <c r="G25" i="1"/>
  <c r="G24" i="1"/>
  <c r="G23" i="1"/>
  <c r="G22" i="1"/>
  <c r="G21" i="1"/>
  <c r="G17" i="1"/>
  <c r="G16" i="1"/>
  <c r="G15" i="1"/>
  <c r="G14" i="1"/>
  <c r="G13" i="1"/>
  <c r="G12" i="1"/>
  <c r="G11" i="1"/>
  <c r="G10" i="1"/>
  <c r="G9" i="1"/>
  <c r="G8" i="1"/>
  <c r="I34" i="11" l="1"/>
  <c r="J34" i="11" s="1"/>
  <c r="I33" i="11"/>
  <c r="J33" i="11" s="1"/>
  <c r="I15" i="11"/>
  <c r="I14" i="11"/>
  <c r="I16" i="11"/>
  <c r="I13" i="11"/>
  <c r="I10" i="11"/>
  <c r="J19" i="12"/>
  <c r="I18" i="12"/>
  <c r="I17" i="12"/>
  <c r="J17" i="12"/>
  <c r="I16" i="12"/>
  <c r="J16" i="12"/>
  <c r="I15" i="12"/>
  <c r="J14" i="12"/>
  <c r="J13" i="12"/>
  <c r="I12" i="12"/>
  <c r="J11" i="12"/>
  <c r="I10" i="12"/>
  <c r="J9" i="12"/>
  <c r="J8" i="12"/>
  <c r="I11" i="12" l="1"/>
  <c r="I8" i="12"/>
  <c r="I9" i="12"/>
  <c r="I13" i="12"/>
  <c r="I14" i="12"/>
  <c r="I19" i="12"/>
  <c r="J30" i="11"/>
  <c r="I30" i="11"/>
  <c r="J29" i="11"/>
  <c r="I29" i="11"/>
  <c r="J28" i="11"/>
  <c r="I28" i="11"/>
  <c r="J26" i="11"/>
  <c r="I26" i="11"/>
  <c r="J9" i="11"/>
  <c r="I9" i="11"/>
  <c r="J11" i="11"/>
  <c r="I11" i="11"/>
  <c r="J17" i="11"/>
  <c r="I17" i="11"/>
  <c r="J18" i="11"/>
  <c r="I18" i="11"/>
  <c r="J15" i="11"/>
  <c r="J14" i="11"/>
  <c r="J12" i="11"/>
  <c r="I12" i="11"/>
  <c r="J10" i="11"/>
  <c r="J13" i="11"/>
  <c r="J16" i="11"/>
  <c r="J18" i="12"/>
  <c r="J15" i="12"/>
  <c r="J10" i="12"/>
  <c r="J12" i="12"/>
  <c r="I32" i="11" l="1"/>
  <c r="J32" i="11" s="1"/>
  <c r="I31" i="11"/>
  <c r="J31" i="11" s="1"/>
  <c r="I27" i="11"/>
  <c r="J27" i="11" s="1"/>
  <c r="I25" i="11"/>
  <c r="J25" i="11" s="1"/>
  <c r="I24" i="11"/>
  <c r="J24" i="11" s="1"/>
  <c r="I23" i="11"/>
  <c r="J23" i="11" s="1"/>
  <c r="I22" i="11"/>
  <c r="J22" i="11" s="1"/>
  <c r="E8" i="11"/>
  <c r="G8" i="11" l="1"/>
  <c r="J22" i="10"/>
  <c r="I22" i="10"/>
  <c r="H22" i="10"/>
  <c r="J21" i="10"/>
  <c r="I21" i="10"/>
  <c r="H21" i="10"/>
  <c r="J20" i="10"/>
  <c r="I20" i="10"/>
  <c r="H20" i="10"/>
  <c r="J19" i="10"/>
  <c r="I19" i="10"/>
  <c r="H19" i="10"/>
  <c r="J18" i="10"/>
  <c r="I18" i="10"/>
  <c r="H18" i="10"/>
  <c r="J17" i="10"/>
  <c r="I17" i="10"/>
  <c r="J16" i="10"/>
  <c r="I16" i="10"/>
  <c r="J15" i="10"/>
  <c r="I15" i="10"/>
  <c r="H17" i="10"/>
  <c r="H16" i="10"/>
  <c r="H15" i="10"/>
  <c r="J14" i="10"/>
  <c r="I14" i="10"/>
  <c r="H14" i="10"/>
  <c r="J13" i="10"/>
  <c r="I13" i="10"/>
  <c r="H13" i="10"/>
  <c r="J12" i="10"/>
  <c r="I12" i="10"/>
  <c r="H12" i="10"/>
  <c r="J11" i="10"/>
  <c r="I11" i="10"/>
  <c r="H11" i="10"/>
  <c r="J10" i="10"/>
  <c r="I10" i="10"/>
  <c r="H10" i="10"/>
  <c r="H9" i="10"/>
  <c r="J9" i="10"/>
  <c r="I9" i="10"/>
  <c r="H8" i="10"/>
  <c r="I8" i="10"/>
  <c r="J8" i="10"/>
  <c r="J7" i="10"/>
  <c r="I7" i="10"/>
  <c r="H7" i="10"/>
  <c r="I8" i="11" l="1"/>
  <c r="J8" i="11"/>
  <c r="C1" i="10"/>
</calcChain>
</file>

<file path=xl/sharedStrings.xml><?xml version="1.0" encoding="utf-8"?>
<sst xmlns="http://schemas.openxmlformats.org/spreadsheetml/2006/main" count="412" uniqueCount="303">
  <si>
    <t>Item or Model Number</t>
  </si>
  <si>
    <t>Manufacturer's Suggested Retail Price (MSRP)</t>
  </si>
  <si>
    <t>Less Percentage (%) Discount Bid</t>
  </si>
  <si>
    <t>Unit of Measure</t>
  </si>
  <si>
    <t xml:space="preserve">Extended Maintenance Cost Plan for Year 4              </t>
  </si>
  <si>
    <t xml:space="preserve">Extended Maintenance Cost Plan for Year 5             </t>
  </si>
  <si>
    <t xml:space="preserve">Extended Maintenance Cost Plan for Year 6              </t>
  </si>
  <si>
    <t>Actual Contract Purchase Price (Note: This should include three years of maintenance)</t>
  </si>
  <si>
    <r>
      <t xml:space="preserve">Description                                                                      </t>
    </r>
    <r>
      <rPr>
        <sz val="11"/>
        <rFont val="Arial"/>
        <family val="2"/>
      </rPr>
      <t>(Note: This section should include all equipment, accessories, parts, and supplies for this product group.)</t>
    </r>
    <r>
      <rPr>
        <b/>
        <sz val="11"/>
        <rFont val="Arial"/>
        <family val="2"/>
      </rPr>
      <t xml:space="preserve">
</t>
    </r>
  </si>
  <si>
    <t>TenPrint Capture Devices in accordance with Section Eight (Technical Specifications). This price sheet should include both tenprint only devices and palm print ten print devices.</t>
  </si>
  <si>
    <t>Line #</t>
  </si>
  <si>
    <t>Palm Print Capture Devices</t>
  </si>
  <si>
    <t>Ten Print Capture Devices</t>
  </si>
  <si>
    <t>Hardware</t>
  </si>
  <si>
    <t>Computers, Palm Print Scanner, Ten Print Scanners, Periphals</t>
  </si>
  <si>
    <t>Software</t>
  </si>
  <si>
    <t>Accessories</t>
  </si>
  <si>
    <t>Software Only</t>
  </si>
  <si>
    <t xml:space="preserve"> Include any additional offerings that relate the operational capabilities of the live scan equipment. This should also include any additional training/installation costs, etc.</t>
  </si>
  <si>
    <t>Bundles should include all items needed to create a "turn-key" solution.  This will include hardware, software, peripherals, installation, training and warranty for a fixed price.  If you are proposing a different model of a particular hardware besure to indicate on separate line items.  Description should include the scanner brand and model being proposed.</t>
  </si>
  <si>
    <r>
      <t xml:space="preserve">Price Sheet Information: </t>
    </r>
    <r>
      <rPr>
        <sz val="11"/>
        <color theme="1"/>
        <rFont val="Arial"/>
        <family val="2"/>
      </rPr>
      <t xml:space="preserve">Use this updated price sheet template to update original cost reply. </t>
    </r>
    <r>
      <rPr>
        <b/>
        <sz val="11"/>
        <color theme="1"/>
        <rFont val="Arial"/>
        <family val="2"/>
      </rPr>
      <t xml:space="preserve"> </t>
    </r>
    <r>
      <rPr>
        <sz val="11"/>
        <color theme="1"/>
        <rFont val="Arial"/>
        <family val="2"/>
      </rPr>
      <t xml:space="preserve">There are four (4) total spreadsheets within this workbook; three(3) Price Sheets (one for each product group) and one(1) for additional offerings. All Price Sheets must be completed for Reply to be considered Responsive. </t>
    </r>
  </si>
  <si>
    <r>
      <t xml:space="preserve">Notes: </t>
    </r>
    <r>
      <rPr>
        <sz val="11"/>
        <color theme="1"/>
        <rFont val="Arial"/>
        <family val="2"/>
      </rPr>
      <t>Cells must maintain their pre- set formats and data must be in the format provided.  Make sure your populated cells and cells containing formulas do not show or cause error codes.  Insert additional lines as needed.</t>
    </r>
  </si>
  <si>
    <t>Computers, Scanner, Ten Print Scanners, Periphals</t>
  </si>
  <si>
    <t>Vendor Name:</t>
  </si>
  <si>
    <r>
      <t xml:space="preserve">Price Sheet Information: </t>
    </r>
    <r>
      <rPr>
        <sz val="11"/>
        <color theme="1"/>
        <rFont val="Arial"/>
        <family val="2"/>
      </rPr>
      <t xml:space="preserve">Use this updated price sheet template to update original cost reply. </t>
    </r>
    <r>
      <rPr>
        <b/>
        <sz val="11"/>
        <color theme="1"/>
        <rFont val="Arial"/>
        <family val="2"/>
      </rPr>
      <t xml:space="preserve"> </t>
    </r>
    <r>
      <rPr>
        <sz val="11"/>
        <color theme="1"/>
        <rFont val="Arial"/>
        <family val="2"/>
      </rPr>
      <t xml:space="preserve">There are four (4) total spreadsheets within this workbook; three (3) Price Sheets (one for each product group) and one (1) for additional offerings. </t>
    </r>
  </si>
  <si>
    <t>Fewer then Ten Print Capture (Fixed) Devices</t>
  </si>
  <si>
    <t>Fewer Then Ten Print Capture (Fixed) Devices in accordance with Section Eight (Technical Specifications).</t>
  </si>
  <si>
    <t>Fewer then Ten Print Capture (Mobile) Devices</t>
  </si>
  <si>
    <t>Fewer Then Ten Print Capture (Mobile) Devices in accordance with Section Eight (Technical Specifications).</t>
  </si>
  <si>
    <t xml:space="preserve">Additional cost (by percentage) for 24/7 coverage of maintenance and support if not included in the price for the live scan equipment and software  </t>
  </si>
  <si>
    <t>Additional Offerings (Balance of Line) that directly relate to the operational capabilities of the livescan equipment but not currently required in the specifications as indicated in Section 8.</t>
  </si>
  <si>
    <t>DataWorks Plus, LLC</t>
  </si>
  <si>
    <t>RAPID-DM1</t>
  </si>
  <si>
    <t>RapidID Server with NIST Manager for up to 100 Rapid ID Devices</t>
  </si>
  <si>
    <t>RAPID-DM2</t>
  </si>
  <si>
    <t>RapidID Server with NIST Manager for up to 500 Rapid ID Devices</t>
  </si>
  <si>
    <t>RAPID-DM3</t>
  </si>
  <si>
    <t>RapidID Server with NIST Manager for up to 1000 Rapid ID Devices</t>
  </si>
  <si>
    <t>RAPID-DM4</t>
  </si>
  <si>
    <t>RapidID Server with NIST Manager for up to 1500 Rapid ID Devices</t>
  </si>
  <si>
    <t>RAPID-DM5</t>
  </si>
  <si>
    <t>RapidID Server with NIST Manager for up to 2000 Rapid ID Devices</t>
  </si>
  <si>
    <t>RAPID-DM6</t>
  </si>
  <si>
    <t>RapidID Server with NIST Manager for up to 2500 Rapid ID Devices</t>
  </si>
  <si>
    <t>RAPID-DM7</t>
  </si>
  <si>
    <t>RapidID Server with NIST Manager for up to 1500 Rapid ID Devices &amp; 2 Concurrent NIST User Licenses</t>
  </si>
  <si>
    <t>RAPID-DM8</t>
  </si>
  <si>
    <t>RapidID Server with NIST Manager for up to 2000 Rapid ID Devices &amp; 5 Concurrent NIST User Licenses</t>
  </si>
  <si>
    <t>RAPID-DM9</t>
  </si>
  <si>
    <t>RapidID Server with NIST Manager for up to 2500 Rapid ID Devices &amp; 10 Concurrent NIST User Licenses</t>
  </si>
  <si>
    <t>PM-LMR-2</t>
  </si>
  <si>
    <t>Regional or Local Mugshot Repository (2 Licenses)</t>
  </si>
  <si>
    <t>PM-LMR-5</t>
  </si>
  <si>
    <t>Regional or Local Mugshot Repository (5 Licenses)</t>
  </si>
  <si>
    <t>PM-LMR-10</t>
  </si>
  <si>
    <t>Regional or Local Mugshot Repository (10 Licenses)</t>
  </si>
  <si>
    <t>PM-LMR-25</t>
  </si>
  <si>
    <t>Regional or Local Mugshot Repository (25 Licenses)</t>
  </si>
  <si>
    <t>PM-LMR-500</t>
  </si>
  <si>
    <t>Regional or Local Mugshot Repository (500 Licenses)</t>
  </si>
  <si>
    <t>DWP-PVCID</t>
  </si>
  <si>
    <t>PVC ID Card Printer Single Sided Printing</t>
  </si>
  <si>
    <t>DWP-PVCID-D</t>
  </si>
  <si>
    <t>PVC ID Card Printer Dual Sided Printing</t>
  </si>
  <si>
    <t>DWP-CONSULT1</t>
  </si>
  <si>
    <t>Consulting Services - Training, Installation, Testing</t>
  </si>
  <si>
    <t>1 hour</t>
  </si>
  <si>
    <t>NA</t>
  </si>
  <si>
    <t>DWP-CONSULT2</t>
  </si>
  <si>
    <t>Consulting Services - Engineering</t>
  </si>
  <si>
    <t>DWP-CONSULT3</t>
  </si>
  <si>
    <t>Consulting Services - Project Management, Customer Support, General Consulting</t>
  </si>
  <si>
    <t>IBS-CM-PALM-500</t>
  </si>
  <si>
    <t>IBS-CM-500-USB</t>
  </si>
  <si>
    <t>IBS-CM-500-L</t>
  </si>
  <si>
    <t>IBS-3M-500</t>
  </si>
  <si>
    <t>IBS-3M-PALM-500</t>
  </si>
  <si>
    <t>IBS-MT-PALM-500</t>
  </si>
  <si>
    <t>IBS-GB-500</t>
  </si>
  <si>
    <t>IBS-GB-PALM-500</t>
  </si>
  <si>
    <t>IBS-IB-500</t>
  </si>
  <si>
    <t>IBS-DW-PALM-500</t>
  </si>
  <si>
    <t>IBS-DW-500</t>
  </si>
  <si>
    <t>IBS-CM-PALM-1000</t>
  </si>
  <si>
    <t>IBS-DW-SW</t>
  </si>
  <si>
    <t>LM-DN</t>
  </si>
  <si>
    <t>LM-PT</t>
  </si>
  <si>
    <t>MRP-ZEB-3</t>
  </si>
  <si>
    <t>MRP-ZEB-4</t>
  </si>
  <si>
    <t>MRP-INT-3</t>
  </si>
  <si>
    <t>IBS-PCE-D1</t>
  </si>
  <si>
    <t>IBS-PCE-D2</t>
  </si>
  <si>
    <t>IBS-PCE-WC</t>
  </si>
  <si>
    <t>IBS-CP</t>
  </si>
  <si>
    <t>Camera Pole Mount for Livescan</t>
  </si>
  <si>
    <t>IBS-SL</t>
  </si>
  <si>
    <t>Three Point Lighting and Camera Steel  Mount Rack</t>
  </si>
  <si>
    <t>IBS-SC</t>
  </si>
  <si>
    <t>IBS-BC-1D</t>
  </si>
  <si>
    <t>IBS-BC-2D</t>
  </si>
  <si>
    <t>IBS-HBC</t>
  </si>
  <si>
    <t>IBS-BC-MS</t>
  </si>
  <si>
    <t>IBS-MS</t>
  </si>
  <si>
    <t>CM-LARGE-KIT-PALM</t>
  </si>
  <si>
    <t>Large Silicon Pad/Cleaning Kit for Palm Livescan 20/20</t>
  </si>
  <si>
    <t>CM-SMALL-KIT-PALM</t>
  </si>
  <si>
    <t>Small Silicon Pad/Cleaning Kit for Palm Livescan 5/5</t>
  </si>
  <si>
    <t>CM-LARGE-KIT</t>
  </si>
  <si>
    <t>Large Silicon Pad/Cleaning Kit for Non-Palm Livescan 20/20</t>
  </si>
  <si>
    <t>CM-SMALL-KIT</t>
  </si>
  <si>
    <t>Small Silicon Pad/Cleaning Kit for Non-Palm Livescan 5/5</t>
  </si>
  <si>
    <t>IBS-ICD-INTERFACE-1</t>
  </si>
  <si>
    <t>IBS-ICD-INTERFACE-2</t>
  </si>
  <si>
    <t>IBS-ICD-INTERFACE-3</t>
  </si>
  <si>
    <t>IBS-DNA-LP</t>
  </si>
  <si>
    <t>IBS-RC-FIXED</t>
  </si>
  <si>
    <t>Ruggedized Cabinet</t>
  </si>
  <si>
    <t>IBS-RC-ADJ-M</t>
  </si>
  <si>
    <t>Adjustable Ruggedized Cabinet (Manual)</t>
  </si>
  <si>
    <t>IBS-RC-ADJ-E</t>
  </si>
  <si>
    <t>Adjustable Ruggedized Cabinet (Electric)</t>
  </si>
  <si>
    <t>IBS-LS-JK</t>
  </si>
  <si>
    <t xml:space="preserve">Jump Kit (Case, laptop lifter, military batteries (x3) and foam) </t>
  </si>
  <si>
    <t>IBS-CM-PALM-500-B-NTA</t>
  </si>
  <si>
    <t>IBS-3M-PALM-500-B-NTA</t>
  </si>
  <si>
    <t>IBS-MT-PALM-500-B-NTA</t>
  </si>
  <si>
    <t>IBS-GB-PALM-500-B-NTA</t>
  </si>
  <si>
    <t>IBS-DW-PALM-500-B-NTA</t>
  </si>
  <si>
    <t>IBS-CM-500-USB-B-APP</t>
  </si>
  <si>
    <t>IBS-CM-500-L-B-APP</t>
  </si>
  <si>
    <t>IBS-3M-500-B-APP</t>
  </si>
  <si>
    <t>IBS-GB-500-B-APP</t>
  </si>
  <si>
    <t>IBS-IB-500-B-APP</t>
  </si>
  <si>
    <t>IBS-DW-500-B-APP</t>
  </si>
  <si>
    <t>Cross Match Palm 500 w/ DataWorks Plus Software, Computer, Installation and Training</t>
  </si>
  <si>
    <t>3M Cogent Palm 500 w/ DataWorks Plus Software, Computer, Installation, and Training</t>
  </si>
  <si>
    <t>IB Non-Palm Livescan w/ DataWorks Plus Software, Computer, Installation, and Training</t>
  </si>
  <si>
    <t>FBI Approved Tenprint Card Printer, Software, Installation and Training</t>
  </si>
  <si>
    <t>Additional Paper Tray for Tenprint Card Printer w/ Installation and Training</t>
  </si>
  <si>
    <t>Mobile Printer USB-WiFi-BLUETOOTH 3" (Notice to Appear) w/ Installation and Training</t>
  </si>
  <si>
    <t>Mobile Printer USB-WiFi-BLUETOOTH 4" (Notice to Appear) w/ Installation and Training</t>
  </si>
  <si>
    <t>Mobile Printer USB-WiFi-BLUETOOTH 3"  (Notice to Appear) w/ Installation and Training</t>
  </si>
  <si>
    <t>Mugshot Capture System w/ Digital SLR Camera 1, Installation and Training</t>
  </si>
  <si>
    <t>Mugshot Capture System w/ Digital SLR Camera 2, Installation and Training</t>
  </si>
  <si>
    <t>Signature Capture Device and Software w/ Installation and Training</t>
  </si>
  <si>
    <t>Hybrid Barcode Reader and Software w/ Installation and Training</t>
  </si>
  <si>
    <t>Mag Stripe Reader and Software w/ Installation and Training</t>
  </si>
  <si>
    <t>DNA Bar Code Label Printer and Software w/ Installation and Training</t>
  </si>
  <si>
    <t>RAPID-IB-WM-2F-B</t>
  </si>
  <si>
    <t>RAPID-IB-S-2F-B</t>
  </si>
  <si>
    <t>RAPID-IB-C-1F-B</t>
  </si>
  <si>
    <t>RAPID-3M-2F-B</t>
  </si>
  <si>
    <t>RAPID-CM-V-1F-B</t>
  </si>
  <si>
    <t>RAPID-CM-V-320-2F-B</t>
  </si>
  <si>
    <t>RAPID-CM-UAU-2F-B</t>
  </si>
  <si>
    <t>RAPID-CM-EF-2F-B</t>
  </si>
  <si>
    <t>RAPID-IB-WM-2F</t>
  </si>
  <si>
    <t>RAPID-IB-S-2F</t>
  </si>
  <si>
    <t>RAPID-IB-C-1F</t>
  </si>
  <si>
    <t>RAPID-3M-2F</t>
  </si>
  <si>
    <t>RAPID-CM-V-1F</t>
  </si>
  <si>
    <t>RAPID-CM-V-320-2F</t>
  </si>
  <si>
    <t>RAPID-CM-UAU-2F</t>
  </si>
  <si>
    <t>RAPID-CM-EF-2F</t>
  </si>
  <si>
    <t>DWP RAPID-ID Software</t>
  </si>
  <si>
    <t>RAPID-INSTALL</t>
  </si>
  <si>
    <t>On-Site Installation (Train-the-Trainer) 8HRS</t>
  </si>
  <si>
    <t>N/A</t>
  </si>
  <si>
    <t>RAPID-TRAIN</t>
  </si>
  <si>
    <t>On-Site Training 8HRS</t>
  </si>
  <si>
    <t>RAPID-3M-BC-B</t>
  </si>
  <si>
    <t>RAPID-3M-BC-A-B</t>
  </si>
  <si>
    <t>RAPID-MT-IDENT-B</t>
  </si>
  <si>
    <t>RAPID-MT-IBIS-B</t>
  </si>
  <si>
    <t>RAPID-NEC-NS-B</t>
  </si>
  <si>
    <t>RAPID-A-ALL-B</t>
  </si>
  <si>
    <t>RAPID-I-ALL-B</t>
  </si>
  <si>
    <t>RAPID-CM-V-B</t>
  </si>
  <si>
    <t>RAPID-CM-V-SP-B</t>
  </si>
  <si>
    <t>RAPID-CM-ALL-B</t>
  </si>
  <si>
    <t>RAPID-3M-BC</t>
  </si>
  <si>
    <t>3M BlueCheck w/ DWP RapidID Software</t>
  </si>
  <si>
    <t>RAPID-3M-BC-A</t>
  </si>
  <si>
    <t>3M BlueCheck for Apple Device w/ DWP RapidID Software</t>
  </si>
  <si>
    <t>RAPID-MT-IDENT</t>
  </si>
  <si>
    <t>MorphoTrak Morpho IDent w/ DWP RapidID Software</t>
  </si>
  <si>
    <t>RAPID-MT-IBIS</t>
  </si>
  <si>
    <t>MorphoTrak IBIS w/DWP RapidID Software</t>
  </si>
  <si>
    <t>RAPID-NEC-NS</t>
  </si>
  <si>
    <t>NEC NeoScan w/ DWP RapidID Software</t>
  </si>
  <si>
    <t>RAPID-A-ALL</t>
  </si>
  <si>
    <t>Amrel All-in-One w/ DWP RapidID Software</t>
  </si>
  <si>
    <t>RAPID-I-ALL</t>
  </si>
  <si>
    <t>Intermec All-in-One w/ DWP RapidID Software</t>
  </si>
  <si>
    <t>RAPID-CM-V</t>
  </si>
  <si>
    <t>Cross Match Verifier w/ DWP RapidID Software</t>
  </si>
  <si>
    <t>RAPID-CM-V-SP</t>
  </si>
  <si>
    <t>Cross Match Verifier with DWP RapidID Smart Phone App</t>
  </si>
  <si>
    <t>RAPID-CM-ALL</t>
  </si>
  <si>
    <t>Cross Match All-in-One with DWP RapidID Software</t>
  </si>
  <si>
    <t>RAPID-BTA</t>
  </si>
  <si>
    <t>USB BlueTooth Adapter</t>
  </si>
  <si>
    <r>
      <rPr>
        <b/>
        <sz val="11"/>
        <color theme="1"/>
        <rFont val="Arial"/>
        <family val="2"/>
      </rPr>
      <t>Cross Match Palm 500 Booking Bundle includes:</t>
    </r>
    <r>
      <rPr>
        <sz val="11"/>
        <color theme="1"/>
        <rFont val="Arial"/>
        <family val="2"/>
      </rPr>
      <t xml:space="preserve">
● DataWorks Plus LiveScan Plus Software
● Cross Match L SCAN 500P Scanner
● Computer &amp; Monitor
● Mugshot Capture System w/ DSLR Camera 1
● ICD Interface One-Way One-Pass (Level 1)
● DNA Bar Code Label Printer and Software
● Ruggedized Cabinet
</t>
    </r>
    <r>
      <rPr>
        <sz val="11"/>
        <rFont val="Arial"/>
        <family val="2"/>
      </rPr>
      <t>● DNA Submission Form Printer</t>
    </r>
    <r>
      <rPr>
        <sz val="11"/>
        <color rgb="FFFF0000"/>
        <rFont val="Arial"/>
        <family val="2"/>
      </rPr>
      <t xml:space="preserve">
</t>
    </r>
    <r>
      <rPr>
        <sz val="11"/>
        <rFont val="Arial"/>
        <family val="2"/>
      </rPr>
      <t>● UPS
● 3 Years Warranty
● Installation and Training</t>
    </r>
  </si>
  <si>
    <r>
      <rPr>
        <b/>
        <sz val="11"/>
        <color theme="1"/>
        <rFont val="Arial"/>
        <family val="2"/>
      </rPr>
      <t>MorphoTrak Palm 500 Booking Bundle includes:</t>
    </r>
    <r>
      <rPr>
        <sz val="11"/>
        <color theme="1"/>
        <rFont val="Arial"/>
        <family val="2"/>
      </rPr>
      <t xml:space="preserve">
● DataWorks Plus LiveScan Plus Software
● MorphoTrak TouchPrint 5300 Scanner
● Computer &amp; Monitor
● Mugshot Capture System w/ DSLR Camera 1
● ICD Interface One-Way One-Pass (Level 1)
● DNA Bar Code Label Printer and Software
● Ruggedized Cabinet
● DNA Submission Form Printer
● UPS
● 3 Years Warranty
● Installation and Training</t>
    </r>
  </si>
  <si>
    <r>
      <rPr>
        <b/>
        <sz val="11"/>
        <color theme="1"/>
        <rFont val="Arial"/>
        <family val="2"/>
      </rPr>
      <t>MorphoTrak Palm 500 Notice to Appear Bundle includes:</t>
    </r>
    <r>
      <rPr>
        <sz val="11"/>
        <color theme="1"/>
        <rFont val="Arial"/>
        <family val="2"/>
      </rPr>
      <t xml:space="preserve">
● DataWorks Plus LiveScan Plus Software
● MorphoTrak TouchPrint 5300 Scanner
● Computer &amp; Monitor
● Mugshot Capture System w/Web Cam
● ICD Interface One-Way One-Pass (Level 1)
● Mobile USB-WiFi-Bluetooth 3" Printer
● Jump Kit (Pelican Case, Laptop lifter, 3 Military Batteries and Foam)
● UPS
● 3 Years Warranty
● Installation and Training</t>
    </r>
  </si>
  <si>
    <r>
      <rPr>
        <b/>
        <sz val="11"/>
        <color theme="1"/>
        <rFont val="Arial"/>
        <family val="2"/>
      </rPr>
      <t>Green Bit Palm 500 Booking Bundle includes:</t>
    </r>
    <r>
      <rPr>
        <sz val="11"/>
        <color theme="1"/>
        <rFont val="Arial"/>
        <family val="2"/>
      </rPr>
      <t xml:space="preserve">
● DataWorks Plus LiveScan Plus Software
● Green Bit MultiScan527 Scanner
● Computer &amp; Monitor
● Mugshot Capture System w/ DSLR Camera 1
● ICD Interface One-Way One-Pass (Level 1)
● DNA Bar Code Label Printer and Software
● Ruggedized Cabinet
● DNA Submission Form Printer
● UPS
● 3 Years Warranty
● Installation and Training</t>
    </r>
  </si>
  <si>
    <r>
      <rPr>
        <b/>
        <sz val="11"/>
        <color theme="1"/>
        <rFont val="Arial"/>
        <family val="2"/>
      </rPr>
      <t>Green Bit Palm 500 Notice to Appear Bundle includes:</t>
    </r>
    <r>
      <rPr>
        <sz val="11"/>
        <color theme="1"/>
        <rFont val="Arial"/>
        <family val="2"/>
      </rPr>
      <t xml:space="preserve">
● DataWorks Plus LiveScan Plus Software
● Green Bit MultiScan527 Scanner
● Computer &amp; Monitor
● Mugshot Capture System w/Web Cam
● ICD Interface One-Way One-Pass (Level 1)
● Mobile USB-WiFi-Bluetooth 3" Printer
● Jump Kit (Pelican Case, Laptop lifter, 3 Military Batteries and Foam)
● UPS
● 3 Years Warranty
● Installation and Training</t>
    </r>
  </si>
  <si>
    <t>Green Bit Non-Palm 500 w/ DataWorks Plus Software, Computer, Installation, and Training</t>
  </si>
  <si>
    <t>Green Bit Palm 500 w/ DataWorks Plus Software, Computer, Installation, and Training</t>
  </si>
  <si>
    <t>DataWorks Plus Palm 500 w/ DataWorks Plus Software, Computer, Installation, and Training</t>
  </si>
  <si>
    <t>DataWorks Plus Non-Palm 500 w/ DataWorks Plus Software, Computer, Installation, and Training</t>
  </si>
  <si>
    <t>Mugshot Capture System w/ Web Cam, Installation and Training</t>
  </si>
  <si>
    <t>3M Cogent Non-Palm 500 w/ DataWorks Plus Software, Computer, Installation, and Training</t>
  </si>
  <si>
    <t>Cross Match Non-Palm L 500 w/ DataWorks Plus Software, Computer, Installation, and Training</t>
  </si>
  <si>
    <t>Cross Match Palm 1000 w/ DataWorks Plus Software, Computer, Installation, and Training</t>
  </si>
  <si>
    <t>Cross Match Non-Palm 500 USB w/ DataWorks Plus Software, Computer, Installation, and Training</t>
  </si>
  <si>
    <t>MorphoTrak Palm 500 w/ DataWorks Plus Software, Computer, Installation, and Training</t>
  </si>
  <si>
    <t>1D Barcode Reader and Software w/ Installation and Training</t>
  </si>
  <si>
    <t>2D Barcode Reader and Software w/ Installation and Training</t>
  </si>
  <si>
    <t>Barcode &amp; Mag Stripe Reader and Software w/ Installation and Training</t>
  </si>
  <si>
    <r>
      <rPr>
        <b/>
        <sz val="11"/>
        <color theme="1"/>
        <rFont val="Arial"/>
        <family val="2"/>
      </rPr>
      <t>IB Two Finger w/ DWP RapidID Software BUNDLE</t>
    </r>
    <r>
      <rPr>
        <sz val="11"/>
        <color theme="1"/>
        <rFont val="Arial"/>
        <family val="2"/>
      </rPr>
      <t xml:space="preserve">
Includes:
● Integrated Biometrics Watson Mini Scanner
● DataWorks Plus RAPID-ID Software
● Computer
● Installation &amp; Training
● 3 years maintenance
NOTE: Installation and Training are discounted when two or more devices are purchased simultaneously.</t>
    </r>
  </si>
  <si>
    <r>
      <rPr>
        <b/>
        <sz val="11"/>
        <color theme="1"/>
        <rFont val="Arial"/>
        <family val="2"/>
      </rPr>
      <t>IB Two Finger Low Height w/ DWP RapidID Software BUNDLE</t>
    </r>
    <r>
      <rPr>
        <sz val="11"/>
        <color theme="1"/>
        <rFont val="Arial"/>
        <family val="2"/>
      </rPr>
      <t xml:space="preserve">
Includes:
● Integrated Biometrics Sherlock Scanner
● DataWorks Plus RAPID-ID Software
● Computer
● Installation &amp; Training
● 3 years maintenance
NOTE: Installation and Training are discounted when two or more devices are purchased simultaneously.</t>
    </r>
  </si>
  <si>
    <r>
      <rPr>
        <b/>
        <sz val="11"/>
        <color theme="1"/>
        <rFont val="Arial"/>
        <family val="2"/>
      </rPr>
      <t>IB Single Finger w/ DWP RapidID Software BUNDLE</t>
    </r>
    <r>
      <rPr>
        <sz val="11"/>
        <color theme="1"/>
        <rFont val="Arial"/>
        <family val="2"/>
      </rPr>
      <t xml:space="preserve">
Includes:
● Integrated Biometrics Columbo Scanner
● DataWorks Plus RAPID-ID Software
● Computer
● Installation &amp; Training
● 3 years maintenance
NOTE: Installation and Training are discounted when two or more devices are purchased simultaneously.</t>
    </r>
  </si>
  <si>
    <r>
      <rPr>
        <b/>
        <sz val="11"/>
        <color theme="1"/>
        <rFont val="Arial"/>
        <family val="2"/>
      </rPr>
      <t>3M Cogent Two Finger w/ DWP RapidID Software BUNDLE</t>
    </r>
    <r>
      <rPr>
        <sz val="11"/>
        <color theme="1"/>
        <rFont val="Arial"/>
        <family val="2"/>
      </rPr>
      <t xml:space="preserve">
Includes:
● 3M Cogent CSD 450 Scanner
● DataWorks Plus RAPID-ID Software
● Computer
● Installation &amp; Training
● 3 years maintenance
NOTE: Installation and Training are discounted when two or more devices are purchased simultaneously.</t>
    </r>
  </si>
  <si>
    <r>
      <rPr>
        <b/>
        <sz val="11"/>
        <color theme="1"/>
        <rFont val="Arial"/>
        <family val="2"/>
      </rPr>
      <t>Cross Match Verifier Single Finger w/ DWP RapidID Software BUNDLE</t>
    </r>
    <r>
      <rPr>
        <sz val="11"/>
        <color theme="1"/>
        <rFont val="Arial"/>
        <family val="2"/>
      </rPr>
      <t xml:space="preserve">
Includes:
● Cross Match Verifier 300 Scanner
● DataWorks Plus RAPID-ID Software
● Computer
● Installation &amp; Training
● 3 years maintenance
NOTE: Installation and Training are discounted when two or more devices are purchased simultaneously.</t>
    </r>
  </si>
  <si>
    <r>
      <rPr>
        <b/>
        <sz val="11"/>
        <color theme="1"/>
        <rFont val="Arial"/>
        <family val="2"/>
      </rPr>
      <t>Cross Match Verifier 320 Two Finger w/ DWP RapidID Software BUNDLE</t>
    </r>
    <r>
      <rPr>
        <sz val="11"/>
        <color theme="1"/>
        <rFont val="Arial"/>
        <family val="2"/>
      </rPr>
      <t xml:space="preserve">
Includes:
● Cross Match Verifier 320 Scanner
● DataWorks Plus RAPID-ID Software
● Computer
● Installation &amp; Training
● 3 years maintenance
NOTE: Installation and Training are discounted when two or more devices are purchased simultaneously.</t>
    </r>
  </si>
  <si>
    <r>
      <rPr>
        <b/>
        <sz val="11"/>
        <color theme="1"/>
        <rFont val="Arial"/>
        <family val="2"/>
      </rPr>
      <t>Cross Match U.are.U Two Finger w/ DWP RapidID Software BUNDLE</t>
    </r>
    <r>
      <rPr>
        <sz val="11"/>
        <color theme="1"/>
        <rFont val="Arial"/>
        <family val="2"/>
      </rPr>
      <t xml:space="preserve">
Includes:
● Cross Match U.are.U 5300 Scanner
● DataWorks Plus RAPID-ID Software
● Computer
● Installation &amp; Training
● 3 years maintenance
NOTE: Installation and Training are discounted when two or more devices are purchased simultaneously.</t>
    </r>
  </si>
  <si>
    <r>
      <rPr>
        <b/>
        <sz val="11"/>
        <color theme="1"/>
        <rFont val="Arial"/>
        <family val="2"/>
      </rPr>
      <t>Cross Match EF Two Finger w/ DWP RapidID Software BUNDLE</t>
    </r>
    <r>
      <rPr>
        <sz val="11"/>
        <color theme="1"/>
        <rFont val="Arial"/>
        <family val="2"/>
      </rPr>
      <t xml:space="preserve">
Includes:
● Cross Match EF200 Scanner
● DataWorks Plus RAPID-ID Software
● Computer
● Installation &amp; Training
● 3 years maintenance
NOTE: Installation and Training are discounted when two or more devices are purchased simultaneously.</t>
    </r>
  </si>
  <si>
    <r>
      <rPr>
        <b/>
        <sz val="11"/>
        <color theme="1"/>
        <rFont val="Arial"/>
        <family val="2"/>
      </rPr>
      <t>3M BlueCheck Bundle includes:</t>
    </r>
    <r>
      <rPr>
        <sz val="11"/>
        <color theme="1"/>
        <rFont val="Arial"/>
        <family val="2"/>
      </rPr>
      <t xml:space="preserve">
● DataWorks Plus RAPID ID Software
● 3M Cogent BlueCheck scanner
● Installation &amp; Training
● 3 Years Warranty
NOTE: Installation and Training are discounted when two or more devices are purchased simultaneously.</t>
    </r>
  </si>
  <si>
    <r>
      <rPr>
        <b/>
        <sz val="11"/>
        <color theme="1"/>
        <rFont val="Arial"/>
        <family val="2"/>
      </rPr>
      <t>3M BlueCheck for Apple Device Bundle includes:</t>
    </r>
    <r>
      <rPr>
        <sz val="11"/>
        <color theme="1"/>
        <rFont val="Arial"/>
        <family val="2"/>
      </rPr>
      <t xml:space="preserve">
● DataWorks Plus RAPID ID Software
● 3M Cogent BlueCheck scanner for Apple
● Installation &amp; Training
● 3 Years Warranty
NOTE: Installation and Training are discounted when two or more devices are purchased simultaneously.</t>
    </r>
  </si>
  <si>
    <r>
      <rPr>
        <b/>
        <sz val="11"/>
        <color theme="1"/>
        <rFont val="Arial"/>
        <family val="2"/>
      </rPr>
      <t>MorphoTrak Morpho IDent Bundle includes:</t>
    </r>
    <r>
      <rPr>
        <sz val="11"/>
        <color theme="1"/>
        <rFont val="Arial"/>
        <family val="2"/>
      </rPr>
      <t xml:space="preserve">
● DataWorks Plus RAPID ID Software
● MorphoTrak MorphoIdent scanner
● Installation &amp; Training
● 3 Years Warranty
NOTE: Installation and Training are discounted when two or more devices are purchased simultaneously.</t>
    </r>
  </si>
  <si>
    <r>
      <rPr>
        <b/>
        <sz val="11"/>
        <color theme="1"/>
        <rFont val="Arial"/>
        <family val="2"/>
      </rPr>
      <t>MorphoTrak IBIS Bundle includes:</t>
    </r>
    <r>
      <rPr>
        <sz val="11"/>
        <color theme="1"/>
        <rFont val="Arial"/>
        <family val="2"/>
      </rPr>
      <t xml:space="preserve">
● DataWorks Plus RAPID ID Software
● MorphoTrak IBIS scanner
● Installation &amp; Training
● 3 Years Warranty
NOTE: Installation and Training are discounted when two or more devices are purchased simultaneously.</t>
    </r>
  </si>
  <si>
    <r>
      <rPr>
        <b/>
        <sz val="11"/>
        <color theme="1"/>
        <rFont val="Arial"/>
        <family val="2"/>
      </rPr>
      <t>NEC NeoScan Bundle includes:</t>
    </r>
    <r>
      <rPr>
        <sz val="11"/>
        <color theme="1"/>
        <rFont val="Arial"/>
        <family val="2"/>
      </rPr>
      <t xml:space="preserve">
● DataWorks Plus RAPID ID Software
● NEC NeoScan scanner
● Installation &amp; Training
● 3 Years Warranty
NOTE: Installation and Training are discounted when two or more devices are purchased simultaneously.</t>
    </r>
  </si>
  <si>
    <r>
      <rPr>
        <b/>
        <sz val="11"/>
        <color theme="1"/>
        <rFont val="Arial"/>
        <family val="2"/>
      </rPr>
      <t>Intermec All-in-One Bundle includes:</t>
    </r>
    <r>
      <rPr>
        <sz val="11"/>
        <color theme="1"/>
        <rFont val="Arial"/>
        <family val="2"/>
      </rPr>
      <t xml:space="preserve">
● DataWorks Plus RAPID ID Software
● Intermec CN70 All-in-One scanner
● Installation &amp; Training
● 3 Years Warranty
NOTE: Installation and Training are discounted when two or more devices are purchased simultaneously.</t>
    </r>
  </si>
  <si>
    <r>
      <rPr>
        <b/>
        <sz val="11"/>
        <color theme="1"/>
        <rFont val="Arial"/>
        <family val="2"/>
      </rPr>
      <t>Amrel All-in-One Bundle includes:</t>
    </r>
    <r>
      <rPr>
        <sz val="11"/>
        <color theme="1"/>
        <rFont val="Arial"/>
        <family val="2"/>
      </rPr>
      <t xml:space="preserve">
● DataWorks Plus RAPID ID Software
● Amrel scanner
● Installation &amp; Training
● 3 Years Warranty
NOTE: Installation and Training are discounted when two or more devices are purchased simultaneously.</t>
    </r>
  </si>
  <si>
    <t>RAPID-DW-EVOL</t>
  </si>
  <si>
    <t>RAPID-DW-MAG</t>
  </si>
  <si>
    <r>
      <rPr>
        <b/>
        <sz val="11"/>
        <color theme="1"/>
        <rFont val="Arial"/>
        <family val="2"/>
      </rPr>
      <t>DWP Magnitude All-in-One Bundle includes:</t>
    </r>
    <r>
      <rPr>
        <sz val="11"/>
        <color theme="1"/>
        <rFont val="Arial"/>
        <family val="2"/>
      </rPr>
      <t xml:space="preserve">
● DataWorks Plus RAPID-ID Software
● DataWorks Plus Magnitude All-in-One Scanner (smart phone not included)
● Installation &amp; Training
● 3 Years Warranty
NOTE: Installation and Training are discounted when two or more devices are purchased simultaneously.</t>
    </r>
  </si>
  <si>
    <r>
      <t xml:space="preserve">DWP Evolution All-in-One Bundle includes:
</t>
    </r>
    <r>
      <rPr>
        <sz val="11"/>
        <color theme="1"/>
        <rFont val="Arial"/>
        <family val="2"/>
      </rPr>
      <t>● DataWorks Plus RAPID-ID Software
● DataWorks Plus Evolution All-in-One Scanner (smart phone included)
● Installation &amp; Training
● 3 Years Warranty
NOTE: Installation and Training are discounted when two or more devices are purchased simultaneously.</t>
    </r>
  </si>
  <si>
    <t>RAPID-DW-SW-ONLY</t>
  </si>
  <si>
    <r>
      <rPr>
        <b/>
        <sz val="11"/>
        <color theme="1"/>
        <rFont val="Arial"/>
        <family val="2"/>
      </rPr>
      <t>Cross Match Verifier Bundle includes:</t>
    </r>
    <r>
      <rPr>
        <sz val="11"/>
        <color theme="1"/>
        <rFont val="Arial"/>
        <family val="2"/>
      </rPr>
      <t xml:space="preserve">
● DataWorks Plus RAPID ID Software
● Cross Match Verifier Scanner
● Installation &amp; Training
● 3 Years Warranty
NOTE: Installation and Training are discounted when two or more devices are purchased simultaneously.</t>
    </r>
  </si>
  <si>
    <r>
      <rPr>
        <b/>
        <sz val="11"/>
        <color theme="1"/>
        <rFont val="Arial"/>
        <family val="2"/>
      </rPr>
      <t>Cross Match All-in-One Bundle includes:</t>
    </r>
    <r>
      <rPr>
        <sz val="11"/>
        <color theme="1"/>
        <rFont val="Arial"/>
        <family val="2"/>
      </rPr>
      <t xml:space="preserve">
● DataWorks Plus RAPID ID Software
● Cross Match Sentry Scanner
● Installation &amp; Training
● 3 Years Warranty
NOTE: Installation and Training are discounted when two or more devices are purchased simultaneously.</t>
    </r>
  </si>
  <si>
    <t>IBS-CM-PALM-500-B-JAIL</t>
  </si>
  <si>
    <t>IBS-3M-PALM-500-B-JAIL</t>
  </si>
  <si>
    <t>IBS-MT-PALM-500-B-JAIL</t>
  </si>
  <si>
    <t>IBS-DW-PALM-500-B-JAIL</t>
  </si>
  <si>
    <t>IBS-GB-PALM-500-B-JAIL</t>
  </si>
  <si>
    <t>RAPID-DW-EVOL-B</t>
  </si>
  <si>
    <t>RAPID-DW-MAG-B</t>
  </si>
  <si>
    <t>DataWorks Plus Evolution All-in-One Scanner (smart phone included) w/DWP RapidID Software</t>
  </si>
  <si>
    <t>DataWorks Plus Magnitude All-in-One Scanner (smart phone not included) w/DWP RapidID Software</t>
  </si>
  <si>
    <t>RAPID-3M-1F</t>
  </si>
  <si>
    <t>RAPID-3M-1F-B</t>
  </si>
  <si>
    <r>
      <rPr>
        <b/>
        <sz val="11"/>
        <color theme="1"/>
        <rFont val="Arial"/>
        <family val="2"/>
      </rPr>
      <t>3M Cogent One Finger w/ DWP RapidID Software BUNDLE</t>
    </r>
    <r>
      <rPr>
        <sz val="11"/>
        <color theme="1"/>
        <rFont val="Arial"/>
        <family val="2"/>
      </rPr>
      <t xml:space="preserve">
Includes:
● 3M Cogent CSD 330 Scanner
● DataWorks Plus RAPID-ID Software
● Computer
● Installation &amp; Training
● 3 years maintenance
NOTE: Installation and Training are discounted when two or more devices are purchased simultaneously.</t>
    </r>
  </si>
  <si>
    <t>RAPID-CM-UAU-1F</t>
  </si>
  <si>
    <t>RAPID-CM-UAU-1F-B</t>
  </si>
  <si>
    <t>RAPID-CM-V-2F</t>
  </si>
  <si>
    <t>RAPID-CM-V-2F-B</t>
  </si>
  <si>
    <r>
      <rPr>
        <b/>
        <sz val="11"/>
        <color theme="1"/>
        <rFont val="Arial"/>
        <family val="2"/>
      </rPr>
      <t>Cross Match Verifier Two Finger w/ DWP RapidID Software BUNDLE</t>
    </r>
    <r>
      <rPr>
        <sz val="11"/>
        <color theme="1"/>
        <rFont val="Arial"/>
        <family val="2"/>
      </rPr>
      <t xml:space="preserve">
Includes:
● Cross Match Verifier Two Finger Scanner
● DataWorks Plus RAPID-ID Software
● Computer
● Installation &amp; Training
● 3 years maintenance
NOTE: Installation and Training are discounted when two or more devices are purchased simultaneously.</t>
    </r>
  </si>
  <si>
    <r>
      <rPr>
        <b/>
        <sz val="11"/>
        <color theme="1"/>
        <rFont val="Arial"/>
        <family val="2"/>
      </rPr>
      <t xml:space="preserve">IB Single Finger w/ DWP RapidID Software </t>
    </r>
    <r>
      <rPr>
        <sz val="11"/>
        <color theme="1"/>
        <rFont val="Arial"/>
        <family val="2"/>
      </rPr>
      <t xml:space="preserve">
Includes:
● Integrated Biometrics Columbo Scanner
● DataWorks Plus RAPID-ID Software
● 3 years maintenance</t>
    </r>
  </si>
  <si>
    <r>
      <rPr>
        <b/>
        <sz val="11"/>
        <color theme="1"/>
        <rFont val="Arial"/>
        <family val="2"/>
      </rPr>
      <t xml:space="preserve">3M Cogent Two Finger w/ DWP RapidID Software </t>
    </r>
    <r>
      <rPr>
        <sz val="11"/>
        <color theme="1"/>
        <rFont val="Arial"/>
        <family val="2"/>
      </rPr>
      <t xml:space="preserve">
Includes:
● Cogent CSD 450 Scanner
● DataWorks Plus RAPID-ID Software
● 3 years maintenance</t>
    </r>
  </si>
  <si>
    <t>RAPID-DW-2F</t>
  </si>
  <si>
    <t>RAPID-DW-1F</t>
  </si>
  <si>
    <r>
      <rPr>
        <b/>
        <sz val="11"/>
        <color theme="1"/>
        <rFont val="Arial"/>
        <family val="2"/>
      </rPr>
      <t>DW One Finger w/ DWP RapidID Software</t>
    </r>
    <r>
      <rPr>
        <sz val="11"/>
        <color theme="1"/>
        <rFont val="Arial"/>
        <family val="2"/>
      </rPr>
      <t xml:space="preserve">
Includes:
● DataWorks Plus One Finger Scanner
● DataWorks Plus RAPID-ID Software
● 3 years maintenance</t>
    </r>
  </si>
  <si>
    <r>
      <rPr>
        <b/>
        <sz val="11"/>
        <color theme="1"/>
        <rFont val="Arial"/>
        <family val="2"/>
      </rPr>
      <t>DW Palm 500 Notice to Appear Bundle includes:</t>
    </r>
    <r>
      <rPr>
        <sz val="11"/>
        <color theme="1"/>
        <rFont val="Arial"/>
        <family val="2"/>
      </rPr>
      <t xml:space="preserve">
● DataWorks Plus LiveScan Plus Software
● DataWorks Plus 500ppi Palm Scanner
● Computer &amp; Monitor
● Mugshot Capture System w/Web Cam
● ICD Interface One-Way One-Pass (Level 1)
● Mobile USB-WiFi-Bluetooth 3" Printer
● Jump Kit (Pelican Case, Laptop lifter, 3 Military Batteries and Foam)
● UPS
● 3 Years Warranty
● Installation and Training</t>
    </r>
  </si>
  <si>
    <r>
      <rPr>
        <b/>
        <sz val="11"/>
        <color theme="1"/>
        <rFont val="Arial"/>
        <family val="2"/>
      </rPr>
      <t>DW Palm 500 Booking Bundle includes:</t>
    </r>
    <r>
      <rPr>
        <sz val="11"/>
        <color theme="1"/>
        <rFont val="Arial"/>
        <family val="2"/>
      </rPr>
      <t xml:space="preserve">
● DataWorks Plus Software
● DataWorks Plus 500ppi Palm Scanner
● Computer &amp; Monitor
● Mugshot Capture System w/ DSLR Camera 1
● ICD Interface One-Way One-Pass (Level 1)
● DNA Bar Code Label Printer and Software
● Ruggedized Cabinet
● DNA Submission Form Printer
● UPS
● 3 Years Warranty
● Installation and Training</t>
    </r>
  </si>
  <si>
    <t>IBS-DNA-SFP</t>
  </si>
  <si>
    <t>IBS-CASE-PELICAN</t>
  </si>
  <si>
    <t>Pelican Case</t>
  </si>
  <si>
    <t>per year</t>
  </si>
  <si>
    <t>IBS-ICD-EXPORT</t>
  </si>
  <si>
    <t>IBS-ICD-EXPORT-PHOTO</t>
  </si>
  <si>
    <t xml:space="preserve"> </t>
  </si>
  <si>
    <r>
      <rPr>
        <b/>
        <sz val="11"/>
        <color theme="1"/>
        <rFont val="Arial"/>
        <family val="2"/>
      </rPr>
      <t>Cross Match Verifier Smart Phone App Bundle includes:</t>
    </r>
    <r>
      <rPr>
        <sz val="11"/>
        <color theme="1"/>
        <rFont val="Arial"/>
        <family val="2"/>
      </rPr>
      <t xml:space="preserve">
● DataWorks Plus RAPID ID Smartphone App
● DataWorks Plus RAPID ID Software
● Cross Match Verifier Scanner Paired with Smart Phone (phone not included)
● Installation &amp; Training
● 3 Years Warranty
NOTE: Installation and Training are discounted when two or more devices are purchased simultaneously.</t>
    </r>
  </si>
  <si>
    <r>
      <rPr>
        <b/>
        <sz val="11"/>
        <color theme="1"/>
        <rFont val="Arial"/>
        <family val="2"/>
      </rPr>
      <t>Cross Match U.are.U Single Finger w/ DWP RapidID Software BUNDLE</t>
    </r>
    <r>
      <rPr>
        <sz val="11"/>
        <color theme="1"/>
        <rFont val="Arial"/>
        <family val="2"/>
      </rPr>
      <t xml:space="preserve">
Includes:
● Cross Match U.are.U Scanner
● DataWorks Plus RAPID-ID Software
● Computer
● Installation &amp; Training
● 3 years maintenance
NOTE: Installation and Training are discounted when two or more devices are purchased simultaneously.</t>
    </r>
  </si>
  <si>
    <r>
      <rPr>
        <b/>
        <sz val="11"/>
        <color theme="1"/>
        <rFont val="Arial"/>
        <family val="2"/>
      </rPr>
      <t>IB Two Finger Low Height w/ DWP RapidID Software</t>
    </r>
    <r>
      <rPr>
        <sz val="11"/>
        <color theme="1"/>
        <rFont val="Arial"/>
        <family val="2"/>
      </rPr>
      <t xml:space="preserve">
Includes:
● Integrated Biometrics Sherlock Scanner
● DataWorks Plus RAPID-ID Software
● 3 years maintenance</t>
    </r>
  </si>
  <si>
    <r>
      <rPr>
        <b/>
        <sz val="11"/>
        <color theme="1"/>
        <rFont val="Arial"/>
        <family val="2"/>
      </rPr>
      <t>IB Two Finger w/ DWP RapidID Software</t>
    </r>
    <r>
      <rPr>
        <sz val="11"/>
        <color theme="1"/>
        <rFont val="Arial"/>
        <family val="2"/>
      </rPr>
      <t xml:space="preserve">
Includes:
● Integrated Biometrics Watson Mini Scanner
● DataWorks Plus RAPID-ID Software
● 3 years maintenance</t>
    </r>
  </si>
  <si>
    <r>
      <rPr>
        <b/>
        <sz val="11"/>
        <color theme="1"/>
        <rFont val="Arial"/>
        <family val="2"/>
      </rPr>
      <t>3M Cogent One Finger w/ DWP RapidID Software</t>
    </r>
    <r>
      <rPr>
        <sz val="11"/>
        <color theme="1"/>
        <rFont val="Arial"/>
        <family val="2"/>
      </rPr>
      <t xml:space="preserve">
Includes:
● 3M Cogent CSD 330 Scanner
● DataWorks Plus RAPID-ID Software
● 3 years maintenance</t>
    </r>
  </si>
  <si>
    <r>
      <rPr>
        <b/>
        <sz val="11"/>
        <color theme="1"/>
        <rFont val="Arial"/>
        <family val="2"/>
      </rPr>
      <t xml:space="preserve">Cross Match Verifier Single Finger w/ DWP RapidID Software </t>
    </r>
    <r>
      <rPr>
        <sz val="11"/>
        <color theme="1"/>
        <rFont val="Arial"/>
        <family val="2"/>
      </rPr>
      <t xml:space="preserve">
Includes:
● Cross Match Verifier 300 Scanner
● DataWorks Plus RAPID-ID Software
● 3 years maintenance</t>
    </r>
  </si>
  <si>
    <r>
      <rPr>
        <b/>
        <sz val="11"/>
        <color theme="1"/>
        <rFont val="Arial"/>
        <family val="2"/>
      </rPr>
      <t>Cross Match U.are.U One Finger w/ DWP RapidID Software</t>
    </r>
    <r>
      <rPr>
        <sz val="11"/>
        <color theme="1"/>
        <rFont val="Arial"/>
        <family val="2"/>
      </rPr>
      <t xml:space="preserve">
Includes:
● Cross Match U.are.U Scanner
● DataWorks Plus RAPID-ID Software
● 3 years maintenance</t>
    </r>
  </si>
  <si>
    <r>
      <rPr>
        <b/>
        <sz val="11"/>
        <color theme="1"/>
        <rFont val="Arial"/>
        <family val="2"/>
      </rPr>
      <t xml:space="preserve">Cross Match Verifier 320 Two Finger w/ DWP RapidID Software </t>
    </r>
    <r>
      <rPr>
        <sz val="11"/>
        <color theme="1"/>
        <rFont val="Arial"/>
        <family val="2"/>
      </rPr>
      <t xml:space="preserve">
Includes:
● Cross Match Verifier 320 Scanner
● DataWorks Plus RAPID-ID Software
● 3 years maintenance</t>
    </r>
  </si>
  <si>
    <r>
      <rPr>
        <b/>
        <sz val="11"/>
        <color theme="1"/>
        <rFont val="Arial"/>
        <family val="2"/>
      </rPr>
      <t>Cross Match EF Two Finger w/ DWP RapidID Software</t>
    </r>
    <r>
      <rPr>
        <sz val="11"/>
        <color theme="1"/>
        <rFont val="Arial"/>
        <family val="2"/>
      </rPr>
      <t xml:space="preserve">
Includes:
● Cross Match EF200 Scanner
● DataWorks Plus RAPID-ID Software
● 3 years maintenance</t>
    </r>
  </si>
  <si>
    <r>
      <rPr>
        <b/>
        <sz val="11"/>
        <color theme="1"/>
        <rFont val="Arial"/>
        <family val="2"/>
      </rPr>
      <t>DW Two Finger w/ DWP RapidID Software</t>
    </r>
    <r>
      <rPr>
        <sz val="11"/>
        <color theme="1"/>
        <rFont val="Arial"/>
        <family val="2"/>
      </rPr>
      <t xml:space="preserve">
Includes:
● DataWorks Plus Two Finger Scanner
● DataWorks Plus RAPID-ID Software
● 3 years maintenance</t>
    </r>
  </si>
  <si>
    <r>
      <rPr>
        <b/>
        <sz val="11"/>
        <color theme="1"/>
        <rFont val="Arial"/>
        <family val="2"/>
      </rPr>
      <t>Cross Match Verifier Two Finger w/ DWP RapidID Software</t>
    </r>
    <r>
      <rPr>
        <sz val="11"/>
        <color theme="1"/>
        <rFont val="Arial"/>
        <family val="2"/>
      </rPr>
      <t xml:space="preserve">
Includes:
● Cross Match Verifier Two Finger Scanner
● DataWorks Plus RAPID-ID Software
● 3 years maintenance</t>
    </r>
  </si>
  <si>
    <r>
      <rPr>
        <b/>
        <sz val="11"/>
        <color theme="1"/>
        <rFont val="Arial"/>
        <family val="2"/>
      </rPr>
      <t>Cross Match U.are.U Two Finger w/ DWP RapidID Software</t>
    </r>
    <r>
      <rPr>
        <sz val="11"/>
        <color theme="1"/>
        <rFont val="Arial"/>
        <family val="2"/>
      </rPr>
      <t xml:space="preserve">
Includes:
● Cross Match U.are.U 5300 Scanner
● DataWorks Plus RAPID-ID Software
● 3 years maintenance</t>
    </r>
  </si>
  <si>
    <r>
      <rPr>
        <b/>
        <sz val="11"/>
        <color theme="1"/>
        <rFont val="Arial"/>
        <family val="2"/>
      </rPr>
      <t>Cross Match Palm 500 Notice to Appear Bundle includes:</t>
    </r>
    <r>
      <rPr>
        <sz val="11"/>
        <color theme="1"/>
        <rFont val="Arial"/>
        <family val="2"/>
      </rPr>
      <t xml:space="preserve">
● DataWorks Plus LiveScan Plus Software
● Cross Match L SCAN 500P Scanner
● Computer &amp; Monitor
● Mugshot Capture System w/Web Cam
● ICD Interface One-Way One-Pass (Level 1)
● Mobile USB-WiFi-Bluetooth 3" Printer
● Jump Kit (Pelican Case, Laptop lifter, 3 Military Batteries and Foam)
● UPS
● 3 Years Warranty
● Installation and Training</t>
    </r>
  </si>
  <si>
    <r>
      <rPr>
        <b/>
        <sz val="11"/>
        <color theme="1"/>
        <rFont val="Arial"/>
        <family val="2"/>
      </rPr>
      <t>3M Cogent Palm 500 Booking Bundle includes:</t>
    </r>
    <r>
      <rPr>
        <sz val="11"/>
        <color theme="1"/>
        <rFont val="Arial"/>
        <family val="2"/>
      </rPr>
      <t xml:space="preserve">
● DataWorks Plus LiveScan Plus Software
● 3M Cogent CS500p Scanner
● Computer &amp; Monitor
● Mugshot Capture System w/ DSLR Camera 1
● ICD Interface One-Way One-Pass (Level 1)
● DNA Bar Code Label Printer and Software
● Ruggedized Cabinet
● DNA Submission Form Printer
● UPS
● 3 Years Warranty
● Installation and Training</t>
    </r>
  </si>
  <si>
    <r>
      <rPr>
        <b/>
        <sz val="11"/>
        <color theme="1"/>
        <rFont val="Arial"/>
        <family val="2"/>
      </rPr>
      <t>3M Cogent Palm 500 Notice to Appear Bundle includes:</t>
    </r>
    <r>
      <rPr>
        <sz val="11"/>
        <color theme="1"/>
        <rFont val="Arial"/>
        <family val="2"/>
      </rPr>
      <t xml:space="preserve">
● DataWorks Plus LiveScan Plus Software
● 3M Cogent CS500p Scanner
● Computer &amp; Monitor
● Mugshot Capture System w/ Web Cam
● ICD Interface One-Way One-Pass (Level 1)
● Mobile USB-WiFi-Bluetooth 3" Printer
● Jump Kit (Pelican Case, Laptop lifter, 3 Military Batteries and Foam)
● UPS
● 3 Years Warranty
● Installation and Training</t>
    </r>
  </si>
  <si>
    <r>
      <t xml:space="preserve">Cross Match Non-Palm 500 USB Applicant Bundle includes:
</t>
    </r>
    <r>
      <rPr>
        <sz val="11"/>
        <color theme="1"/>
        <rFont val="Arial"/>
        <family val="2"/>
      </rPr>
      <t>● DataWorks Plus LiveScan Plus Software
● Cross Match Guardian USB Scanner
● Computer &amp; Monitor
● Mugshot Capture System w/Web Cam
● Demographic Data Export
● UPS
● 3 Years Warranty
● Installation and Training</t>
    </r>
  </si>
  <si>
    <r>
      <rPr>
        <b/>
        <sz val="11"/>
        <color theme="1"/>
        <rFont val="Arial"/>
        <family val="2"/>
      </rPr>
      <t>Cross Match Non-Palm 500 L Applicant Bundle includes:</t>
    </r>
    <r>
      <rPr>
        <sz val="11"/>
        <color theme="1"/>
        <rFont val="Arial"/>
        <family val="2"/>
      </rPr>
      <t xml:space="preserve">
● DataWorks Plus LiveScan Plus Software
● Cross Match Guardian L Scanner
● Computer &amp; Monitor
● Mugshot Capture System w/Web Cam
● Demographic Data Export
● UPS
● 3 Years Warranty
● Installation and Training</t>
    </r>
  </si>
  <si>
    <r>
      <rPr>
        <b/>
        <sz val="11"/>
        <color theme="1"/>
        <rFont val="Arial"/>
        <family val="2"/>
      </rPr>
      <t xml:space="preserve">3M Cogent Non-Palm 500 Applicant Bundle includes: </t>
    </r>
    <r>
      <rPr>
        <sz val="11"/>
        <color theme="1"/>
        <rFont val="Arial"/>
        <family val="2"/>
      </rPr>
      <t xml:space="preserve">
● DataWorks Plus LiveScan Plus Software
● 3M Cogent CS500e Scanner
● Computer &amp; Monitor
● Mugshot Capture System w/Web Cam
● Demographic Data Export
● UPS
● 3 Years Warranty
● Installation and Training</t>
    </r>
  </si>
  <si>
    <r>
      <rPr>
        <b/>
        <sz val="11"/>
        <color theme="1"/>
        <rFont val="Arial"/>
        <family val="2"/>
      </rPr>
      <t>Green Bit Non-Palm 500 Applicant Bundle includes:</t>
    </r>
    <r>
      <rPr>
        <sz val="11"/>
        <color theme="1"/>
        <rFont val="Arial"/>
        <family val="2"/>
      </rPr>
      <t xml:space="preserve">
● DataWorks Plus LiveScan Plus Software
● Green Bit Dacty84c Scanner
● Computer &amp; Monitor
● Mugshot Capture System w/Web Cam
● Demographic Data Export
● UPS
● 3 Years Warranty
● Installation and Training</t>
    </r>
  </si>
  <si>
    <r>
      <rPr>
        <b/>
        <sz val="11"/>
        <color theme="1"/>
        <rFont val="Arial"/>
        <family val="2"/>
      </rPr>
      <t>IB Non-Palm Livescan 500 Applicant Bundle includes:</t>
    </r>
    <r>
      <rPr>
        <sz val="11"/>
        <color theme="1"/>
        <rFont val="Arial"/>
        <family val="2"/>
      </rPr>
      <t xml:space="preserve">
● DataWorks Plus LiveScan Plus Software
● Integratred Biometrics Kojak Scanner
● Computer &amp; Monitor
● Mugshot Capture System w/Web Cam
● Demographic Data Export
● UPS
● 3 Years Warranty
● Installation and Training</t>
    </r>
  </si>
  <si>
    <t>DNA Submission Form Printer w/ Installation and Training</t>
  </si>
  <si>
    <t>DataWorks Plus LiveScan Plus Software Only
(agency provide livescan &amp; computer hardware)</t>
  </si>
  <si>
    <r>
      <t xml:space="preserve">ICD Interface One-Way One-Pass (Level 1)
</t>
    </r>
    <r>
      <rPr>
        <b/>
        <sz val="11"/>
        <color theme="1"/>
        <rFont val="Arial"/>
        <family val="2"/>
      </rPr>
      <t xml:space="preserve">Note: Pricing reflects all cost associated with DataWorks Plus’ portion of the interface; additional cost may be charged by RMS/JMS vendor. </t>
    </r>
  </si>
  <si>
    <r>
      <t xml:space="preserve">ICD Interface Two-Way Two-Pass (Level 2)
</t>
    </r>
    <r>
      <rPr>
        <b/>
        <sz val="11"/>
        <color theme="1"/>
        <rFont val="Arial"/>
        <family val="2"/>
      </rPr>
      <t>Note: Pricing reflects all cost associated with DataWorks Plus’ portion of the interface; additional cost may be charged by RMS/JMS vendor.</t>
    </r>
  </si>
  <si>
    <r>
      <t xml:space="preserve">ICD Interface Custom (Level 3)
</t>
    </r>
    <r>
      <rPr>
        <b/>
        <sz val="11"/>
        <color theme="1"/>
        <rFont val="Arial"/>
        <family val="2"/>
      </rPr>
      <t>Note: Pricing reflects all cost associated with DataWorks Plus’ portion of the interface; additional cost may be charged by RMS/JMS vendor.</t>
    </r>
  </si>
  <si>
    <r>
      <t xml:space="preserve">Demographic Data Export
</t>
    </r>
    <r>
      <rPr>
        <b/>
        <sz val="11"/>
        <color theme="1"/>
        <rFont val="Arial"/>
        <family val="2"/>
      </rPr>
      <t>Note: Pricing reflects all cost associated with DataWorks Plus’ portion of the interface; additional cost may be charged by RMS/JMS vendor.</t>
    </r>
  </si>
  <si>
    <r>
      <t xml:space="preserve">Photo Image Exchange
</t>
    </r>
    <r>
      <rPr>
        <b/>
        <sz val="11"/>
        <color theme="1"/>
        <rFont val="Arial"/>
        <family val="2"/>
      </rPr>
      <t>Note: Pricing reflects all cost associated with DataWorks Plus’ portion of the interface; additional cost may be charged by RMS/JMS vendor.</t>
    </r>
  </si>
  <si>
    <t>Consulting Services - Training, Installation, Testing (After Hours &amp; Holidays) 
This is for services outside our standard hours,which  are Monday-Friday 8am to 5pm eastern time.</t>
  </si>
  <si>
    <t>DWP-CONSULT1-AFTER</t>
  </si>
  <si>
    <r>
      <rPr>
        <b/>
        <sz val="11"/>
        <color theme="1"/>
        <rFont val="Arial"/>
        <family val="2"/>
      </rPr>
      <t>DW Non-Palm 500 Applicant Bundle includes:</t>
    </r>
    <r>
      <rPr>
        <sz val="11"/>
        <color theme="1"/>
        <rFont val="Arial"/>
        <family val="2"/>
      </rPr>
      <t xml:space="preserve">
● DataWorks Plus LiveScan Plus Software
● DWP Non-Palm Scanner
● Computer &amp; Monitor
● Mugshot Capture System w/Web Cam
● Demographic Data Export
● UPS
● 3 Years Warranty
● Installation and Training</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</si>
</sst>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164" formatCode="&quot;$&quot;#,##0.00"/>
  </numFmts>
  <fonts count="12" x14ac:knownFonts="1">
    <font>
      <sz val="11"/>
      <color theme="1"/>
      <name val="Calibri"/>
      <family val="2"/>
      <scheme val="minor"/>
    </font>
    <font>
      <sz val="10"/>
      <name val="Arial"/>
      <family val="2"/>
    </font>
    <font>
      <sz val="10"/>
      <name val="Arial"/>
      <family val="2"/>
    </font>
    <font>
      <b/>
      <sz val="11"/>
      <name val="Arial"/>
      <family val="2"/>
    </font>
    <font>
      <sz val="11"/>
      <name val="Arial"/>
      <family val="2"/>
    </font>
    <font>
      <b/>
      <sz val="11"/>
      <color theme="1"/>
      <name val="Arial"/>
      <family val="2"/>
    </font>
    <font>
      <sz val="11"/>
      <color theme="1"/>
      <name val="Arial"/>
      <family val="2"/>
    </font>
    <font>
      <b/>
      <sz val="16"/>
      <color theme="1"/>
      <name val="Arial"/>
      <family val="2"/>
    </font>
    <font>
      <sz val="11"/>
      <color theme="1"/>
      <name val="Calibri"/>
      <family val="2"/>
      <scheme val="minor"/>
    </font>
    <font>
      <sz val="11"/>
      <color theme="1"/>
      <name val="Times New Roman"/>
      <family val="1"/>
    </font>
    <font>
      <sz val="11"/>
      <color rgb="FFFF0000"/>
      <name val="Arial"/>
      <family val="2"/>
    </font>
    <font>
      <sz val="10"/>
      <name val="Arial"/>
      <family val="2"/>
    </font>
  </fonts>
  <fills count="4">
    <fill>
      <patternFill patternType="none"/>
    </fill>
    <fill>
      <patternFill patternType="gray125"/>
    </fill>
    <fill>
      <patternFill patternType="solid">
        <fgColor rgb="FFFFFFCC"/>
      </patternFill>
    </fill>
    <fill>
      <patternFill patternType="solid">
        <fgColor theme="1"/>
        <bgColor indexed="64"/>
      </patternFill>
    </fill>
  </fills>
  <borders count="8">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7">
    <xf numFmtId="0" fontId="0" fillId="0" borderId="0"/>
    <xf numFmtId="0" fontId="1" fillId="0" borderId="0"/>
    <xf numFmtId="44" fontId="2" fillId="0" borderId="0" applyFont="0" applyFill="0" applyBorder="0" applyAlignment="0" applyProtection="0"/>
    <xf numFmtId="0" fontId="2" fillId="2" borderId="1" applyNumberFormat="0" applyFont="0" applyAlignment="0" applyProtection="0"/>
    <xf numFmtId="0" fontId="2" fillId="0" borderId="0"/>
    <xf numFmtId="44" fontId="8" fillId="0" borderId="0" applyFont="0" applyFill="0" applyBorder="0" applyAlignment="0" applyProtection="0"/>
    <xf numFmtId="0" fontId="11" fillId="0" borderId="0"/>
  </cellStyleXfs>
  <cellXfs count="50">
    <xf numFmtId="0" fontId="0" fillId="0" borderId="0" xfId="0"/>
    <xf numFmtId="0" fontId="6" fillId="0" borderId="0" xfId="0" applyNumberFormat="1" applyFont="1" applyFill="1" applyBorder="1"/>
    <xf numFmtId="0" fontId="6" fillId="0" borderId="0" xfId="0" applyNumberFormat="1" applyFont="1" applyFill="1" applyBorder="1" applyAlignment="1">
      <alignment wrapText="1"/>
    </xf>
    <xf numFmtId="0" fontId="6" fillId="0" borderId="0" xfId="0" applyNumberFormat="1" applyFont="1" applyFill="1" applyBorder="1" applyAlignment="1"/>
    <xf numFmtId="0" fontId="3" fillId="0" borderId="3" xfId="1" applyNumberFormat="1" applyFont="1" applyFill="1" applyBorder="1" applyAlignment="1" applyProtection="1">
      <alignment horizontal="center" vertical="center" wrapText="1"/>
    </xf>
    <xf numFmtId="0" fontId="4" fillId="0" borderId="3" xfId="1" applyNumberFormat="1" applyFont="1" applyFill="1" applyBorder="1" applyAlignment="1" applyProtection="1">
      <alignment horizontal="center" vertical="center" wrapText="1"/>
    </xf>
    <xf numFmtId="0" fontId="6" fillId="0" borderId="3" xfId="0" applyNumberFormat="1" applyFont="1" applyFill="1" applyBorder="1"/>
    <xf numFmtId="0" fontId="6" fillId="3" borderId="3" xfId="0" applyNumberFormat="1" applyFont="1" applyFill="1" applyBorder="1"/>
    <xf numFmtId="0" fontId="5" fillId="0" borderId="3" xfId="0" applyNumberFormat="1" applyFont="1" applyFill="1" applyBorder="1" applyAlignment="1"/>
    <xf numFmtId="44" fontId="6" fillId="0" borderId="0" xfId="5" applyFont="1" applyFill="1" applyBorder="1"/>
    <xf numFmtId="0" fontId="9" fillId="0" borderId="0" xfId="0" applyFont="1"/>
    <xf numFmtId="10" fontId="6" fillId="0" borderId="3" xfId="0" applyNumberFormat="1" applyFont="1" applyFill="1" applyBorder="1"/>
    <xf numFmtId="0" fontId="6" fillId="0" borderId="3" xfId="0" applyFont="1" applyBorder="1"/>
    <xf numFmtId="8" fontId="6" fillId="0" borderId="3" xfId="0" applyNumberFormat="1" applyFont="1" applyBorder="1"/>
    <xf numFmtId="0" fontId="6" fillId="0" borderId="3" xfId="0" applyFont="1" applyBorder="1" applyAlignment="1">
      <alignment wrapText="1"/>
    </xf>
    <xf numFmtId="164" fontId="6" fillId="0" borderId="3" xfId="0" applyNumberFormat="1" applyFont="1" applyFill="1" applyBorder="1"/>
    <xf numFmtId="0" fontId="6" fillId="0" borderId="0" xfId="0" applyNumberFormat="1" applyFont="1" applyFill="1" applyBorder="1" applyAlignment="1">
      <alignment wrapText="1"/>
    </xf>
    <xf numFmtId="0" fontId="3" fillId="0" borderId="3" xfId="6" applyNumberFormat="1" applyFont="1" applyFill="1" applyBorder="1" applyAlignment="1" applyProtection="1">
      <alignment horizontal="center" vertical="center" wrapText="1"/>
    </xf>
    <xf numFmtId="0" fontId="4" fillId="0" borderId="3" xfId="6" applyNumberFormat="1" applyFont="1" applyFill="1" applyBorder="1" applyAlignment="1" applyProtection="1">
      <alignment horizontal="center" vertical="center" wrapText="1"/>
    </xf>
    <xf numFmtId="0" fontId="6" fillId="0" borderId="3" xfId="0" applyFont="1" applyBorder="1" applyAlignment="1">
      <alignment vertical="top" wrapText="1"/>
    </xf>
    <xf numFmtId="0" fontId="6" fillId="0" borderId="3" xfId="0" applyNumberFormat="1" applyFont="1" applyFill="1" applyBorder="1" applyAlignment="1">
      <alignment vertical="top" wrapText="1"/>
    </xf>
    <xf numFmtId="49" fontId="6" fillId="0" borderId="3" xfId="0" applyNumberFormat="1" applyFont="1" applyBorder="1" applyAlignment="1">
      <alignment vertical="top" wrapText="1"/>
    </xf>
    <xf numFmtId="0" fontId="6" fillId="0" borderId="3" xfId="0" applyNumberFormat="1" applyFont="1" applyFill="1" applyBorder="1" applyAlignment="1">
      <alignment vertical="top"/>
    </xf>
    <xf numFmtId="0" fontId="6" fillId="0" borderId="3" xfId="0" applyFont="1" applyBorder="1" applyAlignment="1">
      <alignment vertical="top"/>
    </xf>
    <xf numFmtId="164" fontId="6" fillId="0" borderId="3" xfId="0" applyNumberFormat="1" applyFont="1" applyFill="1" applyBorder="1" applyAlignment="1">
      <alignment vertical="top"/>
    </xf>
    <xf numFmtId="0" fontId="6" fillId="0" borderId="0" xfId="0" applyNumberFormat="1" applyFont="1" applyFill="1" applyBorder="1" applyAlignment="1">
      <alignment vertical="top"/>
    </xf>
    <xf numFmtId="0" fontId="5" fillId="0" borderId="3" xfId="0" applyFont="1" applyBorder="1" applyAlignment="1">
      <alignment wrapText="1"/>
    </xf>
    <xf numFmtId="9" fontId="6" fillId="0" borderId="3" xfId="0" applyNumberFormat="1" applyFont="1" applyFill="1" applyBorder="1" applyAlignment="1">
      <alignment vertical="top"/>
    </xf>
    <xf numFmtId="9" fontId="6" fillId="0" borderId="3" xfId="0" applyNumberFormat="1" applyFont="1" applyFill="1" applyBorder="1"/>
    <xf numFmtId="9" fontId="6" fillId="0" borderId="3" xfId="0" applyNumberFormat="1" applyFont="1" applyBorder="1"/>
    <xf numFmtId="49" fontId="5" fillId="0" borderId="3" xfId="0" applyNumberFormat="1" applyFont="1" applyBorder="1" applyAlignment="1">
      <alignment vertical="top" wrapText="1"/>
    </xf>
    <xf numFmtId="8" fontId="6" fillId="0" borderId="3" xfId="0" applyNumberFormat="1" applyFont="1" applyBorder="1" applyAlignment="1">
      <alignment vertical="top"/>
    </xf>
    <xf numFmtId="8" fontId="6" fillId="0" borderId="3" xfId="0" applyNumberFormat="1" applyFont="1" applyFill="1" applyBorder="1" applyAlignment="1">
      <alignment vertical="top"/>
    </xf>
    <xf numFmtId="0" fontId="4" fillId="0" borderId="3" xfId="0" applyFont="1" applyFill="1" applyBorder="1" applyAlignment="1">
      <alignment vertical="top"/>
    </xf>
    <xf numFmtId="0" fontId="6" fillId="0" borderId="3" xfId="0" applyFont="1" applyFill="1" applyBorder="1" applyAlignment="1">
      <alignment vertical="top"/>
    </xf>
    <xf numFmtId="0" fontId="6" fillId="0" borderId="3" xfId="0" applyFont="1" applyBorder="1" applyAlignment="1">
      <alignment horizontal="left" vertical="top" wrapText="1"/>
    </xf>
    <xf numFmtId="9" fontId="6" fillId="0" borderId="3" xfId="0" applyNumberFormat="1" applyFont="1" applyBorder="1" applyAlignment="1">
      <alignment vertical="top"/>
    </xf>
    <xf numFmtId="164" fontId="6" fillId="0" borderId="3" xfId="0" applyNumberFormat="1" applyFont="1" applyBorder="1" applyAlignment="1">
      <alignment vertical="top"/>
    </xf>
    <xf numFmtId="0" fontId="6" fillId="0" borderId="4" xfId="0" applyNumberFormat="1" applyFont="1" applyFill="1" applyBorder="1" applyAlignment="1">
      <alignment wrapText="1"/>
    </xf>
    <xf numFmtId="0" fontId="6" fillId="0" borderId="5" xfId="0" applyNumberFormat="1" applyFont="1" applyFill="1" applyBorder="1" applyAlignment="1">
      <alignment wrapText="1"/>
    </xf>
    <xf numFmtId="0" fontId="6" fillId="0" borderId="6" xfId="0" applyNumberFormat="1" applyFont="1" applyFill="1" applyBorder="1" applyAlignment="1">
      <alignment wrapText="1"/>
    </xf>
    <xf numFmtId="0" fontId="7" fillId="0" borderId="3" xfId="0" applyNumberFormat="1" applyFont="1" applyFill="1" applyBorder="1" applyAlignment="1">
      <alignment horizontal="center" wrapText="1"/>
    </xf>
    <xf numFmtId="0" fontId="6" fillId="0" borderId="3" xfId="0" applyNumberFormat="1" applyFont="1" applyFill="1" applyBorder="1" applyAlignment="1">
      <alignment horizontal="center" wrapText="1"/>
    </xf>
    <xf numFmtId="0" fontId="5" fillId="0" borderId="0" xfId="0" applyNumberFormat="1" applyFont="1" applyFill="1" applyBorder="1" applyAlignment="1">
      <alignment horizontal="right"/>
    </xf>
    <xf numFmtId="0" fontId="5" fillId="0" borderId="7" xfId="0" applyNumberFormat="1" applyFont="1" applyFill="1" applyBorder="1" applyAlignment="1">
      <alignment horizontal="right"/>
    </xf>
    <xf numFmtId="0" fontId="5" fillId="0" borderId="0" xfId="0" applyNumberFormat="1" applyFont="1" applyFill="1" applyBorder="1" applyAlignment="1">
      <alignment horizontal="left" wrapText="1"/>
    </xf>
    <xf numFmtId="0" fontId="5" fillId="0" borderId="2" xfId="0" applyNumberFormat="1" applyFont="1" applyFill="1" applyBorder="1" applyAlignment="1">
      <alignment horizontal="left" wrapText="1"/>
    </xf>
    <xf numFmtId="0" fontId="6" fillId="0" borderId="0" xfId="0" applyNumberFormat="1" applyFont="1" applyFill="1" applyBorder="1" applyAlignment="1">
      <alignment wrapText="1"/>
    </xf>
    <xf numFmtId="0" fontId="6" fillId="0" borderId="7" xfId="0" applyNumberFormat="1" applyFont="1" applyFill="1" applyBorder="1" applyAlignment="1">
      <alignment wrapText="1"/>
    </xf>
    <xf numFmtId="0" fontId="0" fillId="0" borderId="0" xfId="0" applyAlignment="1">
      <alignment wrapText="1"/>
    </xf>
  </cellXfs>
  <cellStyles count="7">
    <cellStyle name="Currency" xfId="5" builtinId="4"/>
    <cellStyle name="Currency 2" xfId="2"/>
    <cellStyle name="Normal" xfId="0" builtinId="0"/>
    <cellStyle name="Normal 2" xfId="4"/>
    <cellStyle name="Normal 3" xfId="1"/>
    <cellStyle name="Normal 3 2" xfId="6"/>
    <cellStyle name="Not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8"/>
  <sheetViews>
    <sheetView showGridLines="0" topLeftCell="A25" zoomScale="85" zoomScaleNormal="85" workbookViewId="0">
      <selection activeCell="C26" sqref="C26"/>
    </sheetView>
  </sheetViews>
  <sheetFormatPr defaultColWidth="9.140625" defaultRowHeight="14.25" x14ac:dyDescent="0.2"/>
  <cols>
    <col min="1" max="1" width="9.140625" style="1"/>
    <col min="2" max="2" width="28.85546875" style="1" bestFit="1" customWidth="1"/>
    <col min="3" max="3" width="48.7109375" style="1" customWidth="1"/>
    <col min="4" max="4" width="14.5703125" style="1" customWidth="1"/>
    <col min="5" max="5" width="16.7109375" style="1" customWidth="1"/>
    <col min="6" max="6" width="14.28515625" style="1" customWidth="1"/>
    <col min="7" max="7" width="31.5703125" style="1" customWidth="1"/>
    <col min="8" max="10" width="16.7109375" style="1" customWidth="1"/>
    <col min="11" max="16384" width="9.140625" style="1"/>
  </cols>
  <sheetData>
    <row r="1" spans="1:15" ht="33" customHeight="1" x14ac:dyDescent="0.25">
      <c r="A1" s="43" t="s">
        <v>23</v>
      </c>
      <c r="B1" s="44"/>
      <c r="C1" s="8" t="s">
        <v>31</v>
      </c>
    </row>
    <row r="2" spans="1:15" ht="33" customHeight="1" x14ac:dyDescent="0.25">
      <c r="A2" s="45" t="s">
        <v>24</v>
      </c>
      <c r="B2" s="45"/>
      <c r="C2" s="45"/>
      <c r="D2" s="45"/>
      <c r="E2" s="45"/>
      <c r="F2" s="45"/>
      <c r="G2" s="45"/>
      <c r="H2" s="45"/>
      <c r="I2" s="45"/>
      <c r="J2" s="45"/>
    </row>
    <row r="3" spans="1:15" ht="26.25" customHeight="1" x14ac:dyDescent="0.25">
      <c r="A3" s="45" t="s">
        <v>9</v>
      </c>
      <c r="B3" s="45"/>
      <c r="C3" s="45"/>
      <c r="D3" s="45"/>
      <c r="E3" s="45"/>
      <c r="F3" s="45"/>
      <c r="G3" s="45"/>
      <c r="H3" s="45"/>
      <c r="I3" s="45"/>
      <c r="J3" s="45"/>
    </row>
    <row r="4" spans="1:15" s="2" customFormat="1" ht="34.5" customHeight="1" x14ac:dyDescent="0.25">
      <c r="A4" s="46" t="s">
        <v>21</v>
      </c>
      <c r="B4" s="46"/>
      <c r="C4" s="46"/>
      <c r="D4" s="46"/>
      <c r="E4" s="46"/>
      <c r="F4" s="46"/>
      <c r="G4" s="46"/>
      <c r="H4" s="46"/>
      <c r="I4" s="46"/>
      <c r="J4" s="46"/>
    </row>
    <row r="5" spans="1:15" s="3" customFormat="1" ht="77.25" customHeight="1" x14ac:dyDescent="0.2">
      <c r="A5" s="4" t="s">
        <v>10</v>
      </c>
      <c r="B5" s="4" t="s">
        <v>0</v>
      </c>
      <c r="C5" s="4" t="s">
        <v>8</v>
      </c>
      <c r="D5" s="4" t="s">
        <v>3</v>
      </c>
      <c r="E5" s="4" t="s">
        <v>1</v>
      </c>
      <c r="F5" s="4" t="s">
        <v>2</v>
      </c>
      <c r="G5" s="5" t="s">
        <v>7</v>
      </c>
      <c r="H5" s="4" t="s">
        <v>4</v>
      </c>
      <c r="I5" s="4" t="s">
        <v>5</v>
      </c>
      <c r="J5" s="4" t="s">
        <v>6</v>
      </c>
    </row>
    <row r="6" spans="1:15" s="2" customFormat="1" ht="20.25" customHeight="1" x14ac:dyDescent="0.3">
      <c r="A6" s="41" t="s">
        <v>11</v>
      </c>
      <c r="B6" s="41"/>
      <c r="C6" s="41"/>
      <c r="D6" s="41"/>
      <c r="E6" s="41"/>
      <c r="F6" s="41"/>
      <c r="G6" s="41"/>
      <c r="H6" s="41"/>
      <c r="I6" s="41"/>
      <c r="J6" s="41"/>
    </row>
    <row r="7" spans="1:15" s="2" customFormat="1" ht="28.5" customHeight="1" x14ac:dyDescent="0.2">
      <c r="A7" s="38" t="s">
        <v>19</v>
      </c>
      <c r="B7" s="39"/>
      <c r="C7" s="39"/>
      <c r="D7" s="39"/>
      <c r="E7" s="39"/>
      <c r="F7" s="39"/>
      <c r="G7" s="39"/>
      <c r="H7" s="39"/>
      <c r="I7" s="39"/>
      <c r="J7" s="40"/>
    </row>
    <row r="8" spans="1:15" ht="186.75" x14ac:dyDescent="0.2">
      <c r="A8" s="22">
        <v>1</v>
      </c>
      <c r="B8" s="23" t="s">
        <v>242</v>
      </c>
      <c r="C8" s="21" t="s">
        <v>202</v>
      </c>
      <c r="D8" s="22">
        <v>1</v>
      </c>
      <c r="E8" s="24">
        <v>32510.400000000001</v>
      </c>
      <c r="F8" s="27">
        <v>0</v>
      </c>
      <c r="G8" s="24">
        <f>E8-(E8*F8)</f>
        <v>32510.400000000001</v>
      </c>
      <c r="H8" s="24">
        <v>2709.2</v>
      </c>
      <c r="I8" s="24">
        <v>2709.2</v>
      </c>
      <c r="J8" s="24">
        <v>2709.2</v>
      </c>
      <c r="O8" s="1" t="s">
        <v>272</v>
      </c>
    </row>
    <row r="9" spans="1:15" ht="186.75" x14ac:dyDescent="0.2">
      <c r="A9" s="22">
        <v>2</v>
      </c>
      <c r="B9" s="23" t="s">
        <v>123</v>
      </c>
      <c r="C9" s="21" t="s">
        <v>285</v>
      </c>
      <c r="D9" s="22">
        <v>1</v>
      </c>
      <c r="E9" s="24">
        <v>30904.799999999999</v>
      </c>
      <c r="F9" s="27">
        <v>0</v>
      </c>
      <c r="G9" s="24">
        <f t="shared" ref="G9:G17" si="0">E9-(E9*F9)</f>
        <v>30904.799999999999</v>
      </c>
      <c r="H9" s="24">
        <v>2575.4</v>
      </c>
      <c r="I9" s="24">
        <v>2575.4</v>
      </c>
      <c r="J9" s="24">
        <v>2575.4</v>
      </c>
    </row>
    <row r="10" spans="1:15" ht="186.75" x14ac:dyDescent="0.2">
      <c r="A10" s="22">
        <v>3</v>
      </c>
      <c r="B10" s="23" t="s">
        <v>243</v>
      </c>
      <c r="C10" s="21" t="s">
        <v>286</v>
      </c>
      <c r="D10" s="22">
        <v>1</v>
      </c>
      <c r="E10" s="24">
        <v>31905.599999999999</v>
      </c>
      <c r="F10" s="27">
        <v>0</v>
      </c>
      <c r="G10" s="24">
        <f t="shared" si="0"/>
        <v>31905.599999999999</v>
      </c>
      <c r="H10" s="24">
        <v>2658.8</v>
      </c>
      <c r="I10" s="24">
        <v>2658.8</v>
      </c>
      <c r="J10" s="24">
        <v>2658.8</v>
      </c>
    </row>
    <row r="11" spans="1:15" ht="186.75" x14ac:dyDescent="0.2">
      <c r="A11" s="6">
        <v>4</v>
      </c>
      <c r="B11" s="23" t="s">
        <v>124</v>
      </c>
      <c r="C11" s="21" t="s">
        <v>287</v>
      </c>
      <c r="D11" s="22">
        <v>1</v>
      </c>
      <c r="E11" s="24">
        <v>30300</v>
      </c>
      <c r="F11" s="27">
        <v>0</v>
      </c>
      <c r="G11" s="24">
        <f t="shared" si="0"/>
        <v>30300</v>
      </c>
      <c r="H11" s="24">
        <v>2525</v>
      </c>
      <c r="I11" s="24">
        <v>2525</v>
      </c>
      <c r="J11" s="24">
        <v>2525</v>
      </c>
    </row>
    <row r="12" spans="1:15" ht="186.75" x14ac:dyDescent="0.2">
      <c r="A12" s="6">
        <v>5</v>
      </c>
      <c r="B12" s="23" t="s">
        <v>244</v>
      </c>
      <c r="C12" s="21" t="s">
        <v>203</v>
      </c>
      <c r="D12" s="22">
        <v>1</v>
      </c>
      <c r="E12" s="24">
        <v>35390.400000000001</v>
      </c>
      <c r="F12" s="27">
        <v>0</v>
      </c>
      <c r="G12" s="24">
        <f t="shared" si="0"/>
        <v>35390.400000000001</v>
      </c>
      <c r="H12" s="24">
        <v>2949.2</v>
      </c>
      <c r="I12" s="24">
        <v>2949.2</v>
      </c>
      <c r="J12" s="24">
        <v>2949.2</v>
      </c>
    </row>
    <row r="13" spans="1:15" ht="186.75" x14ac:dyDescent="0.2">
      <c r="A13" s="6">
        <v>6</v>
      </c>
      <c r="B13" s="23" t="s">
        <v>125</v>
      </c>
      <c r="C13" s="21" t="s">
        <v>204</v>
      </c>
      <c r="D13" s="22">
        <v>1</v>
      </c>
      <c r="E13" s="24">
        <v>33784.800000000003</v>
      </c>
      <c r="F13" s="27">
        <v>0</v>
      </c>
      <c r="G13" s="24">
        <f t="shared" si="0"/>
        <v>33784.800000000003</v>
      </c>
      <c r="H13" s="24">
        <v>2815.4</v>
      </c>
      <c r="I13" s="24">
        <v>2815.4</v>
      </c>
      <c r="J13" s="24">
        <v>2815.4</v>
      </c>
    </row>
    <row r="14" spans="1:15" ht="171.75" x14ac:dyDescent="0.2">
      <c r="A14" s="6">
        <v>7</v>
      </c>
      <c r="B14" s="23" t="s">
        <v>246</v>
      </c>
      <c r="C14" s="21" t="s">
        <v>205</v>
      </c>
      <c r="D14" s="22">
        <v>1</v>
      </c>
      <c r="E14" s="24">
        <v>26930.400000000001</v>
      </c>
      <c r="F14" s="27">
        <v>0</v>
      </c>
      <c r="G14" s="24">
        <f t="shared" si="0"/>
        <v>26930.400000000001</v>
      </c>
      <c r="H14" s="24">
        <v>2244.1999999999998</v>
      </c>
      <c r="I14" s="24">
        <v>2244.1999999999998</v>
      </c>
      <c r="J14" s="24">
        <v>2244.1999999999998</v>
      </c>
    </row>
    <row r="15" spans="1:15" ht="186.75" x14ac:dyDescent="0.2">
      <c r="A15" s="6">
        <v>8</v>
      </c>
      <c r="B15" s="23" t="s">
        <v>126</v>
      </c>
      <c r="C15" s="21" t="s">
        <v>206</v>
      </c>
      <c r="D15" s="22">
        <v>1</v>
      </c>
      <c r="E15" s="24">
        <v>25324.799999999999</v>
      </c>
      <c r="F15" s="27">
        <v>0</v>
      </c>
      <c r="G15" s="24">
        <f t="shared" si="0"/>
        <v>25324.799999999999</v>
      </c>
      <c r="H15" s="24">
        <v>2110.4</v>
      </c>
      <c r="I15" s="24">
        <v>2110.4</v>
      </c>
      <c r="J15" s="24">
        <v>2110.4</v>
      </c>
    </row>
    <row r="16" spans="1:15" ht="171.75" x14ac:dyDescent="0.2">
      <c r="A16" s="6">
        <v>9</v>
      </c>
      <c r="B16" s="23" t="s">
        <v>245</v>
      </c>
      <c r="C16" s="21" t="s">
        <v>265</v>
      </c>
      <c r="D16" s="22">
        <v>1</v>
      </c>
      <c r="E16" s="24">
        <v>30590.400000000001</v>
      </c>
      <c r="F16" s="27">
        <v>0</v>
      </c>
      <c r="G16" s="24">
        <f t="shared" si="0"/>
        <v>30590.400000000001</v>
      </c>
      <c r="H16" s="24">
        <v>2549.1999999999998</v>
      </c>
      <c r="I16" s="24">
        <v>2549.1999999999998</v>
      </c>
      <c r="J16" s="24">
        <v>2549.1999999999998</v>
      </c>
      <c r="K16" s="25"/>
    </row>
    <row r="17" spans="1:11" ht="186.75" x14ac:dyDescent="0.2">
      <c r="A17" s="6">
        <v>10</v>
      </c>
      <c r="B17" s="23" t="s">
        <v>127</v>
      </c>
      <c r="C17" s="21" t="s">
        <v>264</v>
      </c>
      <c r="D17" s="22">
        <v>1</v>
      </c>
      <c r="E17" s="24">
        <v>28984.799999999999</v>
      </c>
      <c r="F17" s="27">
        <v>0</v>
      </c>
      <c r="G17" s="24">
        <f t="shared" si="0"/>
        <v>28984.799999999999</v>
      </c>
      <c r="H17" s="24">
        <v>2415.4</v>
      </c>
      <c r="I17" s="24">
        <v>2415.4</v>
      </c>
      <c r="J17" s="24">
        <v>2415.4</v>
      </c>
      <c r="K17" s="25"/>
    </row>
    <row r="18" spans="1:11" ht="9.75" customHeight="1" x14ac:dyDescent="0.2">
      <c r="A18" s="7"/>
      <c r="B18" s="7"/>
      <c r="C18" s="7"/>
      <c r="D18" s="7"/>
      <c r="E18" s="7"/>
      <c r="F18" s="7"/>
      <c r="G18" s="7"/>
      <c r="H18" s="7"/>
      <c r="I18" s="7"/>
      <c r="J18" s="7"/>
    </row>
    <row r="19" spans="1:11" s="2" customFormat="1" ht="20.25" customHeight="1" x14ac:dyDescent="0.3">
      <c r="A19" s="41" t="s">
        <v>12</v>
      </c>
      <c r="B19" s="41"/>
      <c r="C19" s="41"/>
      <c r="D19" s="41"/>
      <c r="E19" s="41"/>
      <c r="F19" s="41"/>
      <c r="G19" s="41"/>
      <c r="H19" s="41"/>
      <c r="I19" s="41"/>
      <c r="J19" s="41"/>
    </row>
    <row r="20" spans="1:11" s="2" customFormat="1" ht="28.5" customHeight="1" x14ac:dyDescent="0.2">
      <c r="A20" s="38" t="s">
        <v>19</v>
      </c>
      <c r="B20" s="39"/>
      <c r="C20" s="39"/>
      <c r="D20" s="39"/>
      <c r="E20" s="39"/>
      <c r="F20" s="39"/>
      <c r="G20" s="39"/>
      <c r="H20" s="39"/>
      <c r="I20" s="39"/>
      <c r="J20" s="40"/>
    </row>
    <row r="21" spans="1:11" ht="144" x14ac:dyDescent="0.2">
      <c r="A21" s="6">
        <v>1</v>
      </c>
      <c r="B21" s="23" t="s">
        <v>128</v>
      </c>
      <c r="C21" s="30" t="s">
        <v>288</v>
      </c>
      <c r="D21" s="22">
        <v>1</v>
      </c>
      <c r="E21" s="24">
        <v>18142.8</v>
      </c>
      <c r="F21" s="27">
        <v>0</v>
      </c>
      <c r="G21" s="24">
        <f t="shared" ref="G21:G26" si="1">E21-(E21*F21)</f>
        <v>18142.8</v>
      </c>
      <c r="H21" s="24">
        <v>1511.9</v>
      </c>
      <c r="I21" s="24">
        <v>1511.9</v>
      </c>
      <c r="J21" s="24">
        <v>1511.9</v>
      </c>
    </row>
    <row r="22" spans="1:11" ht="144" x14ac:dyDescent="0.2">
      <c r="A22" s="6">
        <v>2</v>
      </c>
      <c r="B22" s="23" t="s">
        <v>129</v>
      </c>
      <c r="C22" s="21" t="s">
        <v>289</v>
      </c>
      <c r="D22" s="22">
        <v>1</v>
      </c>
      <c r="E22" s="24">
        <v>17308.8</v>
      </c>
      <c r="F22" s="27">
        <v>0</v>
      </c>
      <c r="G22" s="24">
        <f t="shared" si="1"/>
        <v>17308.8</v>
      </c>
      <c r="H22" s="24">
        <v>1442.4</v>
      </c>
      <c r="I22" s="24">
        <v>1442.4</v>
      </c>
      <c r="J22" s="24">
        <v>1442.4</v>
      </c>
    </row>
    <row r="23" spans="1:11" ht="144" x14ac:dyDescent="0.2">
      <c r="A23" s="6">
        <v>3</v>
      </c>
      <c r="B23" s="23" t="s">
        <v>130</v>
      </c>
      <c r="C23" s="21" t="s">
        <v>290</v>
      </c>
      <c r="D23" s="22">
        <v>1</v>
      </c>
      <c r="E23" s="24">
        <v>16599.599999999999</v>
      </c>
      <c r="F23" s="27">
        <v>0</v>
      </c>
      <c r="G23" s="24">
        <f t="shared" si="1"/>
        <v>16599.599999999999</v>
      </c>
      <c r="H23" s="24">
        <v>1383.3</v>
      </c>
      <c r="I23" s="24">
        <v>1383.3</v>
      </c>
      <c r="J23" s="24">
        <v>1383.3</v>
      </c>
    </row>
    <row r="24" spans="1:11" ht="144" x14ac:dyDescent="0.2">
      <c r="A24" s="6">
        <v>4</v>
      </c>
      <c r="B24" s="23" t="s">
        <v>131</v>
      </c>
      <c r="C24" s="21" t="s">
        <v>291</v>
      </c>
      <c r="D24" s="22">
        <v>1</v>
      </c>
      <c r="E24" s="24">
        <v>15278.4</v>
      </c>
      <c r="F24" s="27">
        <v>0</v>
      </c>
      <c r="G24" s="24">
        <f t="shared" si="1"/>
        <v>15278.4</v>
      </c>
      <c r="H24" s="24">
        <v>1273.2</v>
      </c>
      <c r="I24" s="24">
        <v>1273.2</v>
      </c>
      <c r="J24" s="24">
        <v>1273.2</v>
      </c>
    </row>
    <row r="25" spans="1:11" ht="144" x14ac:dyDescent="0.2">
      <c r="A25" s="6">
        <v>5</v>
      </c>
      <c r="B25" s="23" t="s">
        <v>132</v>
      </c>
      <c r="C25" s="21" t="s">
        <v>292</v>
      </c>
      <c r="D25" s="22">
        <v>1</v>
      </c>
      <c r="E25" s="24">
        <v>15338.4</v>
      </c>
      <c r="F25" s="27">
        <v>0</v>
      </c>
      <c r="G25" s="24">
        <f t="shared" si="1"/>
        <v>15338.4</v>
      </c>
      <c r="H25" s="24">
        <v>1278.2</v>
      </c>
      <c r="I25" s="24">
        <v>1278.2</v>
      </c>
      <c r="J25" s="24">
        <v>1278.2</v>
      </c>
    </row>
    <row r="26" spans="1:11" ht="129" x14ac:dyDescent="0.2">
      <c r="A26" s="6">
        <v>6</v>
      </c>
      <c r="B26" s="23" t="s">
        <v>133</v>
      </c>
      <c r="C26" s="21" t="s">
        <v>302</v>
      </c>
      <c r="D26" s="22">
        <v>1</v>
      </c>
      <c r="E26" s="24">
        <v>17308.8</v>
      </c>
      <c r="F26" s="27">
        <v>0</v>
      </c>
      <c r="G26" s="24">
        <f t="shared" si="1"/>
        <v>17308.8</v>
      </c>
      <c r="H26" s="24">
        <v>1442.4</v>
      </c>
      <c r="I26" s="24">
        <v>1442.4</v>
      </c>
      <c r="J26" s="24">
        <v>1442.4</v>
      </c>
    </row>
    <row r="27" spans="1:11" ht="9.75" customHeight="1" x14ac:dyDescent="0.2">
      <c r="A27" s="7"/>
      <c r="B27" s="7"/>
      <c r="C27" s="7"/>
      <c r="D27" s="7"/>
      <c r="E27" s="7"/>
      <c r="F27" s="7"/>
      <c r="G27" s="7"/>
      <c r="H27" s="7"/>
      <c r="I27" s="7"/>
      <c r="J27" s="7"/>
    </row>
    <row r="28" spans="1:11" s="2" customFormat="1" ht="20.25" customHeight="1" x14ac:dyDescent="0.3">
      <c r="A28" s="41" t="s">
        <v>13</v>
      </c>
      <c r="B28" s="41"/>
      <c r="C28" s="41"/>
      <c r="D28" s="41"/>
      <c r="E28" s="41"/>
      <c r="F28" s="41"/>
      <c r="G28" s="41"/>
      <c r="H28" s="41"/>
      <c r="I28" s="41"/>
      <c r="J28" s="41"/>
    </row>
    <row r="29" spans="1:11" s="2" customFormat="1" ht="14.25" customHeight="1" x14ac:dyDescent="0.2">
      <c r="A29" s="42" t="s">
        <v>14</v>
      </c>
      <c r="B29" s="42"/>
      <c r="C29" s="42"/>
      <c r="D29" s="42"/>
      <c r="E29" s="42"/>
      <c r="F29" s="42"/>
      <c r="G29" s="42"/>
      <c r="H29" s="42"/>
      <c r="I29" s="42"/>
      <c r="J29" s="42"/>
    </row>
    <row r="30" spans="1:11" ht="28.5" x14ac:dyDescent="0.2">
      <c r="A30" s="6">
        <v>1</v>
      </c>
      <c r="B30" s="23" t="s">
        <v>72</v>
      </c>
      <c r="C30" s="19" t="s">
        <v>134</v>
      </c>
      <c r="D30" s="23">
        <v>1</v>
      </c>
      <c r="E30" s="31">
        <v>21434</v>
      </c>
      <c r="F30" s="27">
        <v>0</v>
      </c>
      <c r="G30" s="24">
        <f t="shared" ref="G30:G58" si="2">E30-(E30*F30)</f>
        <v>21434</v>
      </c>
      <c r="H30" s="31">
        <v>1786</v>
      </c>
      <c r="I30" s="31">
        <v>1786</v>
      </c>
      <c r="J30" s="31">
        <v>1786</v>
      </c>
    </row>
    <row r="31" spans="1:11" ht="28.5" x14ac:dyDescent="0.2">
      <c r="A31" s="6">
        <v>2</v>
      </c>
      <c r="B31" s="23" t="s">
        <v>83</v>
      </c>
      <c r="C31" s="19" t="s">
        <v>214</v>
      </c>
      <c r="D31" s="23">
        <v>1</v>
      </c>
      <c r="E31" s="31">
        <v>25748</v>
      </c>
      <c r="F31" s="27">
        <v>0</v>
      </c>
      <c r="G31" s="24">
        <f t="shared" si="2"/>
        <v>25748</v>
      </c>
      <c r="H31" s="31">
        <v>2146</v>
      </c>
      <c r="I31" s="31">
        <v>2146</v>
      </c>
      <c r="J31" s="31">
        <v>2146</v>
      </c>
    </row>
    <row r="32" spans="1:11" ht="42.75" x14ac:dyDescent="0.2">
      <c r="A32" s="6">
        <v>3</v>
      </c>
      <c r="B32" s="23" t="s">
        <v>73</v>
      </c>
      <c r="C32" s="19" t="s">
        <v>215</v>
      </c>
      <c r="D32" s="23">
        <v>1</v>
      </c>
      <c r="E32" s="31">
        <v>14639</v>
      </c>
      <c r="F32" s="27">
        <v>0</v>
      </c>
      <c r="G32" s="24">
        <f t="shared" si="2"/>
        <v>14639</v>
      </c>
      <c r="H32" s="31">
        <v>1220</v>
      </c>
      <c r="I32" s="31">
        <v>1220</v>
      </c>
      <c r="J32" s="31">
        <v>1220</v>
      </c>
    </row>
    <row r="33" spans="1:10" ht="28.5" x14ac:dyDescent="0.2">
      <c r="A33" s="6">
        <v>4</v>
      </c>
      <c r="B33" s="23" t="s">
        <v>74</v>
      </c>
      <c r="C33" s="19" t="s">
        <v>213</v>
      </c>
      <c r="D33" s="23">
        <v>1</v>
      </c>
      <c r="E33" s="31">
        <v>13805</v>
      </c>
      <c r="F33" s="27">
        <v>0</v>
      </c>
      <c r="G33" s="24">
        <f t="shared" si="2"/>
        <v>13805</v>
      </c>
      <c r="H33" s="31">
        <v>1150</v>
      </c>
      <c r="I33" s="31">
        <v>1150</v>
      </c>
      <c r="J33" s="31">
        <v>1150</v>
      </c>
    </row>
    <row r="34" spans="1:10" ht="28.5" x14ac:dyDescent="0.2">
      <c r="A34" s="6">
        <v>5</v>
      </c>
      <c r="B34" s="23" t="s">
        <v>75</v>
      </c>
      <c r="C34" s="19" t="s">
        <v>212</v>
      </c>
      <c r="D34" s="23">
        <v>1</v>
      </c>
      <c r="E34" s="31">
        <v>13096</v>
      </c>
      <c r="F34" s="27">
        <v>0</v>
      </c>
      <c r="G34" s="24">
        <f t="shared" si="2"/>
        <v>13096</v>
      </c>
      <c r="H34" s="31">
        <v>1091</v>
      </c>
      <c r="I34" s="31">
        <v>1091</v>
      </c>
      <c r="J34" s="31">
        <v>1091</v>
      </c>
    </row>
    <row r="35" spans="1:10" ht="28.5" x14ac:dyDescent="0.2">
      <c r="A35" s="6">
        <v>6</v>
      </c>
      <c r="B35" s="23" t="s">
        <v>76</v>
      </c>
      <c r="C35" s="19" t="s">
        <v>135</v>
      </c>
      <c r="D35" s="23">
        <v>1</v>
      </c>
      <c r="E35" s="31">
        <v>20830</v>
      </c>
      <c r="F35" s="27">
        <v>0</v>
      </c>
      <c r="G35" s="24">
        <f t="shared" si="2"/>
        <v>20830</v>
      </c>
      <c r="H35" s="31">
        <v>1736</v>
      </c>
      <c r="I35" s="31">
        <v>1736</v>
      </c>
      <c r="J35" s="31">
        <v>1736</v>
      </c>
    </row>
    <row r="36" spans="1:10" ht="28.5" x14ac:dyDescent="0.2">
      <c r="A36" s="6">
        <v>7</v>
      </c>
      <c r="B36" s="23" t="s">
        <v>77</v>
      </c>
      <c r="C36" s="19" t="s">
        <v>216</v>
      </c>
      <c r="D36" s="23">
        <v>1</v>
      </c>
      <c r="E36" s="31">
        <v>24314</v>
      </c>
      <c r="F36" s="27">
        <v>0</v>
      </c>
      <c r="G36" s="24">
        <f t="shared" si="2"/>
        <v>24314</v>
      </c>
      <c r="H36" s="31">
        <v>2026</v>
      </c>
      <c r="I36" s="31">
        <v>2026</v>
      </c>
      <c r="J36" s="31">
        <v>2026</v>
      </c>
    </row>
    <row r="37" spans="1:10" ht="28.5" x14ac:dyDescent="0.2">
      <c r="A37" s="6">
        <v>8</v>
      </c>
      <c r="B37" s="23" t="s">
        <v>78</v>
      </c>
      <c r="C37" s="19" t="s">
        <v>207</v>
      </c>
      <c r="D37" s="23">
        <v>1</v>
      </c>
      <c r="E37" s="31">
        <v>11775</v>
      </c>
      <c r="F37" s="27">
        <v>0</v>
      </c>
      <c r="G37" s="24">
        <f t="shared" si="2"/>
        <v>11775</v>
      </c>
      <c r="H37" s="31">
        <v>981</v>
      </c>
      <c r="I37" s="31">
        <v>981</v>
      </c>
      <c r="J37" s="31">
        <v>981</v>
      </c>
    </row>
    <row r="38" spans="1:10" ht="28.5" x14ac:dyDescent="0.2">
      <c r="A38" s="6">
        <v>9</v>
      </c>
      <c r="B38" s="23" t="s">
        <v>79</v>
      </c>
      <c r="C38" s="19" t="s">
        <v>208</v>
      </c>
      <c r="D38" s="23">
        <v>1</v>
      </c>
      <c r="E38" s="31">
        <v>15854</v>
      </c>
      <c r="F38" s="27">
        <v>0</v>
      </c>
      <c r="G38" s="24">
        <f t="shared" si="2"/>
        <v>15854</v>
      </c>
      <c r="H38" s="31">
        <v>1321</v>
      </c>
      <c r="I38" s="31">
        <v>1321</v>
      </c>
      <c r="J38" s="31">
        <v>1321</v>
      </c>
    </row>
    <row r="39" spans="1:10" ht="28.5" x14ac:dyDescent="0.2">
      <c r="A39" s="6">
        <v>10</v>
      </c>
      <c r="B39" s="23" t="s">
        <v>80</v>
      </c>
      <c r="C39" s="19" t="s">
        <v>136</v>
      </c>
      <c r="D39" s="23">
        <v>1</v>
      </c>
      <c r="E39" s="31">
        <v>11834</v>
      </c>
      <c r="F39" s="27">
        <v>0</v>
      </c>
      <c r="G39" s="24">
        <f t="shared" si="2"/>
        <v>11834</v>
      </c>
      <c r="H39" s="31">
        <v>986</v>
      </c>
      <c r="I39" s="31">
        <v>986</v>
      </c>
      <c r="J39" s="31">
        <v>986</v>
      </c>
    </row>
    <row r="40" spans="1:10" ht="28.5" x14ac:dyDescent="0.2">
      <c r="A40" s="6">
        <v>11</v>
      </c>
      <c r="B40" s="23" t="s">
        <v>81</v>
      </c>
      <c r="C40" s="19" t="s">
        <v>209</v>
      </c>
      <c r="D40" s="23">
        <v>1</v>
      </c>
      <c r="E40" s="31">
        <v>20000</v>
      </c>
      <c r="F40" s="27">
        <v>0</v>
      </c>
      <c r="G40" s="24">
        <f t="shared" si="2"/>
        <v>20000</v>
      </c>
      <c r="H40" s="31">
        <v>1626</v>
      </c>
      <c r="I40" s="31">
        <v>1626</v>
      </c>
      <c r="J40" s="31">
        <v>1626</v>
      </c>
    </row>
    <row r="41" spans="1:10" ht="42.75" x14ac:dyDescent="0.2">
      <c r="A41" s="6">
        <v>12</v>
      </c>
      <c r="B41" s="23" t="s">
        <v>82</v>
      </c>
      <c r="C41" s="19" t="s">
        <v>210</v>
      </c>
      <c r="D41" s="23">
        <v>1</v>
      </c>
      <c r="E41" s="31">
        <v>12000</v>
      </c>
      <c r="F41" s="27">
        <v>0</v>
      </c>
      <c r="G41" s="24">
        <f t="shared" si="2"/>
        <v>12000</v>
      </c>
      <c r="H41" s="31">
        <v>1150</v>
      </c>
      <c r="I41" s="31">
        <v>1150</v>
      </c>
      <c r="J41" s="31">
        <v>1150</v>
      </c>
    </row>
    <row r="42" spans="1:10" ht="28.5" x14ac:dyDescent="0.2">
      <c r="A42" s="6">
        <v>13</v>
      </c>
      <c r="B42" s="23" t="s">
        <v>85</v>
      </c>
      <c r="C42" s="19" t="s">
        <v>137</v>
      </c>
      <c r="D42" s="23">
        <v>1</v>
      </c>
      <c r="E42" s="31">
        <v>1920</v>
      </c>
      <c r="F42" s="27">
        <v>0</v>
      </c>
      <c r="G42" s="24">
        <f t="shared" si="2"/>
        <v>1920</v>
      </c>
      <c r="H42" s="31">
        <v>180</v>
      </c>
      <c r="I42" s="31">
        <v>180</v>
      </c>
      <c r="J42" s="31">
        <v>180</v>
      </c>
    </row>
    <row r="43" spans="1:10" ht="28.5" x14ac:dyDescent="0.2">
      <c r="A43" s="6">
        <v>14</v>
      </c>
      <c r="B43" s="23" t="s">
        <v>86</v>
      </c>
      <c r="C43" s="19" t="s">
        <v>138</v>
      </c>
      <c r="D43" s="23">
        <v>1</v>
      </c>
      <c r="E43" s="31">
        <v>300</v>
      </c>
      <c r="F43" s="27">
        <v>0</v>
      </c>
      <c r="G43" s="24">
        <f t="shared" si="2"/>
        <v>300</v>
      </c>
      <c r="H43" s="31">
        <v>25</v>
      </c>
      <c r="I43" s="31">
        <v>25</v>
      </c>
      <c r="J43" s="31">
        <v>25</v>
      </c>
    </row>
    <row r="44" spans="1:10" ht="28.5" x14ac:dyDescent="0.2">
      <c r="A44" s="6">
        <v>15</v>
      </c>
      <c r="B44" s="23" t="s">
        <v>87</v>
      </c>
      <c r="C44" s="19" t="s">
        <v>139</v>
      </c>
      <c r="D44" s="23">
        <v>1</v>
      </c>
      <c r="E44" s="31">
        <v>1230</v>
      </c>
      <c r="F44" s="27">
        <v>0</v>
      </c>
      <c r="G44" s="24">
        <f t="shared" si="2"/>
        <v>1230</v>
      </c>
      <c r="H44" s="31">
        <v>102</v>
      </c>
      <c r="I44" s="31">
        <v>102</v>
      </c>
      <c r="J44" s="31">
        <v>102</v>
      </c>
    </row>
    <row r="45" spans="1:10" ht="28.5" x14ac:dyDescent="0.2">
      <c r="A45" s="6">
        <v>16</v>
      </c>
      <c r="B45" s="23" t="s">
        <v>88</v>
      </c>
      <c r="C45" s="19" t="s">
        <v>140</v>
      </c>
      <c r="D45" s="23">
        <v>1</v>
      </c>
      <c r="E45" s="31">
        <v>1500</v>
      </c>
      <c r="F45" s="27">
        <v>0</v>
      </c>
      <c r="G45" s="24">
        <f t="shared" si="2"/>
        <v>1500</v>
      </c>
      <c r="H45" s="31">
        <v>125</v>
      </c>
      <c r="I45" s="31">
        <v>125</v>
      </c>
      <c r="J45" s="31">
        <v>125</v>
      </c>
    </row>
    <row r="46" spans="1:10" ht="28.5" x14ac:dyDescent="0.2">
      <c r="A46" s="6">
        <v>17</v>
      </c>
      <c r="B46" s="23" t="s">
        <v>89</v>
      </c>
      <c r="C46" s="19" t="s">
        <v>141</v>
      </c>
      <c r="D46" s="23">
        <v>1</v>
      </c>
      <c r="E46" s="31">
        <v>1356</v>
      </c>
      <c r="F46" s="27">
        <v>0</v>
      </c>
      <c r="G46" s="24">
        <f t="shared" si="2"/>
        <v>1356</v>
      </c>
      <c r="H46" s="31">
        <v>113</v>
      </c>
      <c r="I46" s="31">
        <v>113</v>
      </c>
      <c r="J46" s="31">
        <v>113</v>
      </c>
    </row>
    <row r="47" spans="1:10" ht="28.5" x14ac:dyDescent="0.2">
      <c r="A47" s="6">
        <v>18</v>
      </c>
      <c r="B47" s="23" t="s">
        <v>90</v>
      </c>
      <c r="C47" s="19" t="s">
        <v>142</v>
      </c>
      <c r="D47" s="23">
        <v>1</v>
      </c>
      <c r="E47" s="31">
        <v>2400</v>
      </c>
      <c r="F47" s="27">
        <v>0</v>
      </c>
      <c r="G47" s="24">
        <f t="shared" si="2"/>
        <v>2400</v>
      </c>
      <c r="H47" s="31">
        <v>210</v>
      </c>
      <c r="I47" s="31">
        <v>210</v>
      </c>
      <c r="J47" s="31">
        <v>210</v>
      </c>
    </row>
    <row r="48" spans="1:10" ht="28.5" x14ac:dyDescent="0.2">
      <c r="A48" s="6">
        <v>19</v>
      </c>
      <c r="B48" s="23" t="s">
        <v>91</v>
      </c>
      <c r="C48" s="19" t="s">
        <v>143</v>
      </c>
      <c r="D48" s="23">
        <v>1</v>
      </c>
      <c r="E48" s="31">
        <v>2800</v>
      </c>
      <c r="F48" s="27">
        <v>0</v>
      </c>
      <c r="G48" s="24">
        <f t="shared" si="2"/>
        <v>2800</v>
      </c>
      <c r="H48" s="31">
        <v>280</v>
      </c>
      <c r="I48" s="31">
        <v>280</v>
      </c>
      <c r="J48" s="31">
        <v>280</v>
      </c>
    </row>
    <row r="49" spans="1:10" ht="28.5" x14ac:dyDescent="0.2">
      <c r="A49" s="6">
        <v>20</v>
      </c>
      <c r="B49" s="23" t="s">
        <v>92</v>
      </c>
      <c r="C49" s="19" t="s">
        <v>211</v>
      </c>
      <c r="D49" s="23">
        <v>1</v>
      </c>
      <c r="E49" s="31">
        <v>1920</v>
      </c>
      <c r="F49" s="27">
        <v>0</v>
      </c>
      <c r="G49" s="24">
        <f t="shared" si="2"/>
        <v>1920</v>
      </c>
      <c r="H49" s="31">
        <v>160</v>
      </c>
      <c r="I49" s="31">
        <v>160</v>
      </c>
      <c r="J49" s="31">
        <v>160</v>
      </c>
    </row>
    <row r="50" spans="1:10" ht="28.5" x14ac:dyDescent="0.2">
      <c r="A50" s="6">
        <v>21</v>
      </c>
      <c r="B50" s="23" t="s">
        <v>97</v>
      </c>
      <c r="C50" s="19" t="s">
        <v>144</v>
      </c>
      <c r="D50" s="23">
        <v>1</v>
      </c>
      <c r="E50" s="31">
        <v>480</v>
      </c>
      <c r="F50" s="27">
        <v>0</v>
      </c>
      <c r="G50" s="24">
        <f t="shared" si="2"/>
        <v>480</v>
      </c>
      <c r="H50" s="31">
        <v>40</v>
      </c>
      <c r="I50" s="31">
        <v>40</v>
      </c>
      <c r="J50" s="31">
        <v>40</v>
      </c>
    </row>
    <row r="51" spans="1:10" ht="28.5" x14ac:dyDescent="0.2">
      <c r="A51" s="6">
        <v>22</v>
      </c>
      <c r="B51" s="23" t="s">
        <v>98</v>
      </c>
      <c r="C51" s="19" t="s">
        <v>217</v>
      </c>
      <c r="D51" s="23">
        <v>1</v>
      </c>
      <c r="E51" s="31">
        <v>490</v>
      </c>
      <c r="F51" s="27">
        <v>0</v>
      </c>
      <c r="G51" s="24">
        <f t="shared" si="2"/>
        <v>490</v>
      </c>
      <c r="H51" s="31">
        <v>41</v>
      </c>
      <c r="I51" s="31">
        <v>41</v>
      </c>
      <c r="J51" s="31">
        <v>41</v>
      </c>
    </row>
    <row r="52" spans="1:10" ht="28.5" x14ac:dyDescent="0.2">
      <c r="A52" s="6">
        <v>23</v>
      </c>
      <c r="B52" s="23" t="s">
        <v>99</v>
      </c>
      <c r="C52" s="19" t="s">
        <v>218</v>
      </c>
      <c r="D52" s="23">
        <v>1</v>
      </c>
      <c r="E52" s="31">
        <v>600</v>
      </c>
      <c r="F52" s="27">
        <v>0</v>
      </c>
      <c r="G52" s="24">
        <f t="shared" si="2"/>
        <v>600</v>
      </c>
      <c r="H52" s="31">
        <v>50</v>
      </c>
      <c r="I52" s="31">
        <v>50</v>
      </c>
      <c r="J52" s="31">
        <v>50</v>
      </c>
    </row>
    <row r="53" spans="1:10" ht="28.5" x14ac:dyDescent="0.2">
      <c r="A53" s="6">
        <v>24</v>
      </c>
      <c r="B53" s="23" t="s">
        <v>100</v>
      </c>
      <c r="C53" s="19" t="s">
        <v>145</v>
      </c>
      <c r="D53" s="23">
        <v>1</v>
      </c>
      <c r="E53" s="31">
        <v>858</v>
      </c>
      <c r="F53" s="27">
        <v>0</v>
      </c>
      <c r="G53" s="24">
        <f t="shared" si="2"/>
        <v>858</v>
      </c>
      <c r="H53" s="31">
        <v>71</v>
      </c>
      <c r="I53" s="31">
        <v>71</v>
      </c>
      <c r="J53" s="31">
        <v>71</v>
      </c>
    </row>
    <row r="54" spans="1:10" ht="28.5" x14ac:dyDescent="0.2">
      <c r="A54" s="6">
        <v>25</v>
      </c>
      <c r="B54" s="23" t="s">
        <v>101</v>
      </c>
      <c r="C54" s="19" t="s">
        <v>219</v>
      </c>
      <c r="D54" s="23">
        <v>1</v>
      </c>
      <c r="E54" s="31">
        <v>1560</v>
      </c>
      <c r="F54" s="27">
        <v>0</v>
      </c>
      <c r="G54" s="24">
        <f t="shared" si="2"/>
        <v>1560</v>
      </c>
      <c r="H54" s="31">
        <v>130</v>
      </c>
      <c r="I54" s="31">
        <v>130</v>
      </c>
      <c r="J54" s="31">
        <v>130</v>
      </c>
    </row>
    <row r="55" spans="1:10" ht="28.5" x14ac:dyDescent="0.2">
      <c r="A55" s="6">
        <v>26</v>
      </c>
      <c r="B55" s="23" t="s">
        <v>102</v>
      </c>
      <c r="C55" s="19" t="s">
        <v>146</v>
      </c>
      <c r="D55" s="23">
        <v>1</v>
      </c>
      <c r="E55" s="31">
        <v>300</v>
      </c>
      <c r="F55" s="27">
        <v>0</v>
      </c>
      <c r="G55" s="24">
        <f t="shared" si="2"/>
        <v>300</v>
      </c>
      <c r="H55" s="31">
        <v>25</v>
      </c>
      <c r="I55" s="31">
        <v>25</v>
      </c>
      <c r="J55" s="31">
        <v>25</v>
      </c>
    </row>
    <row r="56" spans="1:10" ht="28.5" x14ac:dyDescent="0.2">
      <c r="A56" s="6">
        <v>27</v>
      </c>
      <c r="B56" s="23" t="s">
        <v>114</v>
      </c>
      <c r="C56" s="19" t="s">
        <v>147</v>
      </c>
      <c r="D56" s="23">
        <v>1</v>
      </c>
      <c r="E56" s="31">
        <v>720</v>
      </c>
      <c r="F56" s="27">
        <v>0</v>
      </c>
      <c r="G56" s="24">
        <f t="shared" si="2"/>
        <v>720</v>
      </c>
      <c r="H56" s="31">
        <v>60</v>
      </c>
      <c r="I56" s="31">
        <v>60</v>
      </c>
      <c r="J56" s="31">
        <v>60</v>
      </c>
    </row>
    <row r="57" spans="1:10" ht="28.5" x14ac:dyDescent="0.2">
      <c r="A57" s="6">
        <v>28</v>
      </c>
      <c r="B57" s="23" t="s">
        <v>266</v>
      </c>
      <c r="C57" s="19" t="s">
        <v>293</v>
      </c>
      <c r="D57" s="23">
        <v>1</v>
      </c>
      <c r="E57" s="31">
        <v>450</v>
      </c>
      <c r="F57" s="27">
        <v>0</v>
      </c>
      <c r="G57" s="24">
        <f t="shared" si="2"/>
        <v>450</v>
      </c>
      <c r="H57" s="31">
        <v>54</v>
      </c>
      <c r="I57" s="31">
        <v>54</v>
      </c>
      <c r="J57" s="31">
        <v>54</v>
      </c>
    </row>
    <row r="58" spans="1:10" x14ac:dyDescent="0.2">
      <c r="A58" s="6">
        <v>29</v>
      </c>
      <c r="B58" s="23" t="s">
        <v>267</v>
      </c>
      <c r="C58" s="19" t="s">
        <v>268</v>
      </c>
      <c r="D58" s="23">
        <v>1</v>
      </c>
      <c r="E58" s="31">
        <v>500</v>
      </c>
      <c r="F58" s="27">
        <v>0</v>
      </c>
      <c r="G58" s="24">
        <f t="shared" si="2"/>
        <v>500</v>
      </c>
      <c r="H58" s="31">
        <v>60</v>
      </c>
      <c r="I58" s="31">
        <v>60</v>
      </c>
      <c r="J58" s="31">
        <v>60</v>
      </c>
    </row>
    <row r="59" spans="1:10" ht="9.75" customHeight="1" x14ac:dyDescent="0.2">
      <c r="A59" s="7"/>
      <c r="B59" s="7"/>
      <c r="C59" s="7"/>
      <c r="D59" s="7"/>
      <c r="E59" s="7"/>
      <c r="F59" s="7"/>
      <c r="G59" s="7"/>
      <c r="H59" s="7"/>
      <c r="I59" s="7"/>
      <c r="J59" s="7"/>
    </row>
    <row r="60" spans="1:10" s="2" customFormat="1" ht="20.25" customHeight="1" x14ac:dyDescent="0.3">
      <c r="A60" s="41" t="s">
        <v>15</v>
      </c>
      <c r="B60" s="41"/>
      <c r="C60" s="41"/>
      <c r="D60" s="41"/>
      <c r="E60" s="41"/>
      <c r="F60" s="41"/>
      <c r="G60" s="41"/>
      <c r="H60" s="41"/>
      <c r="I60" s="41"/>
      <c r="J60" s="41"/>
    </row>
    <row r="61" spans="1:10" s="2" customFormat="1" ht="14.25" customHeight="1" x14ac:dyDescent="0.2">
      <c r="A61" s="42" t="s">
        <v>17</v>
      </c>
      <c r="B61" s="42"/>
      <c r="C61" s="42"/>
      <c r="D61" s="42"/>
      <c r="E61" s="42"/>
      <c r="F61" s="42"/>
      <c r="G61" s="42"/>
      <c r="H61" s="42"/>
      <c r="I61" s="42"/>
      <c r="J61" s="42"/>
    </row>
    <row r="62" spans="1:10" ht="28.5" x14ac:dyDescent="0.2">
      <c r="A62" s="6">
        <v>1</v>
      </c>
      <c r="B62" s="23" t="s">
        <v>84</v>
      </c>
      <c r="C62" s="19" t="s">
        <v>294</v>
      </c>
      <c r="D62" s="23">
        <v>1</v>
      </c>
      <c r="E62" s="31">
        <v>8394</v>
      </c>
      <c r="F62" s="27">
        <v>0</v>
      </c>
      <c r="G62" s="24">
        <f t="shared" ref="G62:G67" si="3">E62-(E62*F62)</f>
        <v>8394</v>
      </c>
      <c r="H62" s="31">
        <v>699</v>
      </c>
      <c r="I62" s="31">
        <v>699</v>
      </c>
      <c r="J62" s="31">
        <v>699</v>
      </c>
    </row>
    <row r="63" spans="1:10" ht="74.25" x14ac:dyDescent="0.2">
      <c r="A63" s="6">
        <v>2</v>
      </c>
      <c r="B63" s="23" t="s">
        <v>111</v>
      </c>
      <c r="C63" s="19" t="s">
        <v>295</v>
      </c>
      <c r="D63" s="23">
        <v>1</v>
      </c>
      <c r="E63" s="31">
        <v>3000</v>
      </c>
      <c r="F63" s="27">
        <v>0</v>
      </c>
      <c r="G63" s="24">
        <f t="shared" si="3"/>
        <v>3000</v>
      </c>
      <c r="H63" s="31">
        <v>250</v>
      </c>
      <c r="I63" s="31">
        <v>250</v>
      </c>
      <c r="J63" s="31">
        <v>250</v>
      </c>
    </row>
    <row r="64" spans="1:10" ht="74.25" x14ac:dyDescent="0.2">
      <c r="A64" s="6">
        <v>3</v>
      </c>
      <c r="B64" s="23" t="s">
        <v>112</v>
      </c>
      <c r="C64" s="19" t="s">
        <v>296</v>
      </c>
      <c r="D64" s="23">
        <v>1</v>
      </c>
      <c r="E64" s="31">
        <v>5500</v>
      </c>
      <c r="F64" s="27">
        <v>0</v>
      </c>
      <c r="G64" s="24">
        <f t="shared" si="3"/>
        <v>5500</v>
      </c>
      <c r="H64" s="31">
        <v>500</v>
      </c>
      <c r="I64" s="31">
        <v>500</v>
      </c>
      <c r="J64" s="31">
        <v>500</v>
      </c>
    </row>
    <row r="65" spans="1:10" ht="74.25" x14ac:dyDescent="0.2">
      <c r="A65" s="6">
        <v>4</v>
      </c>
      <c r="B65" s="23" t="s">
        <v>113</v>
      </c>
      <c r="C65" s="19" t="s">
        <v>297</v>
      </c>
      <c r="D65" s="23">
        <v>1</v>
      </c>
      <c r="E65" s="31">
        <v>10000</v>
      </c>
      <c r="F65" s="27">
        <v>0</v>
      </c>
      <c r="G65" s="24">
        <f t="shared" si="3"/>
        <v>10000</v>
      </c>
      <c r="H65" s="31">
        <v>1000</v>
      </c>
      <c r="I65" s="31">
        <v>1000</v>
      </c>
      <c r="J65" s="31">
        <v>1000</v>
      </c>
    </row>
    <row r="66" spans="1:10" ht="74.25" x14ac:dyDescent="0.2">
      <c r="A66" s="6">
        <v>5</v>
      </c>
      <c r="B66" s="23" t="s">
        <v>270</v>
      </c>
      <c r="C66" s="19" t="s">
        <v>298</v>
      </c>
      <c r="D66" s="23">
        <v>1</v>
      </c>
      <c r="E66" s="31">
        <v>1000</v>
      </c>
      <c r="F66" s="27">
        <v>0</v>
      </c>
      <c r="G66" s="24">
        <f t="shared" si="3"/>
        <v>1000</v>
      </c>
      <c r="H66" s="31">
        <v>120</v>
      </c>
      <c r="I66" s="31">
        <v>120</v>
      </c>
      <c r="J66" s="31">
        <v>120</v>
      </c>
    </row>
    <row r="67" spans="1:10" ht="74.25" x14ac:dyDescent="0.2">
      <c r="A67" s="6">
        <v>6</v>
      </c>
      <c r="B67" s="23" t="s">
        <v>271</v>
      </c>
      <c r="C67" s="19" t="s">
        <v>299</v>
      </c>
      <c r="D67" s="23">
        <v>1</v>
      </c>
      <c r="E67" s="32">
        <v>1000</v>
      </c>
      <c r="F67" s="27">
        <v>0</v>
      </c>
      <c r="G67" s="24">
        <f t="shared" si="3"/>
        <v>1000</v>
      </c>
      <c r="H67" s="32">
        <v>120</v>
      </c>
      <c r="I67" s="32">
        <v>120</v>
      </c>
      <c r="J67" s="32">
        <v>120</v>
      </c>
    </row>
    <row r="68" spans="1:10" ht="9.75" customHeight="1" x14ac:dyDescent="0.2">
      <c r="A68" s="7"/>
      <c r="B68" s="7"/>
      <c r="C68" s="7"/>
      <c r="D68" s="7"/>
      <c r="E68" s="7"/>
      <c r="F68" s="7"/>
      <c r="G68" s="7"/>
      <c r="H68" s="7"/>
      <c r="I68" s="7"/>
      <c r="J68" s="7"/>
    </row>
    <row r="69" spans="1:10" s="2" customFormat="1" ht="20.25" customHeight="1" x14ac:dyDescent="0.3">
      <c r="A69" s="41" t="s">
        <v>16</v>
      </c>
      <c r="B69" s="41"/>
      <c r="C69" s="41"/>
      <c r="D69" s="41"/>
      <c r="E69" s="41"/>
      <c r="F69" s="41"/>
      <c r="G69" s="41"/>
      <c r="H69" s="41"/>
      <c r="I69" s="41"/>
      <c r="J69" s="41"/>
    </row>
    <row r="70" spans="1:10" s="2" customFormat="1" ht="14.25" customHeight="1" x14ac:dyDescent="0.2">
      <c r="A70" s="42" t="s">
        <v>18</v>
      </c>
      <c r="B70" s="42"/>
      <c r="C70" s="42"/>
      <c r="D70" s="42"/>
      <c r="E70" s="42"/>
      <c r="F70" s="42"/>
      <c r="G70" s="42"/>
      <c r="H70" s="42"/>
      <c r="I70" s="42"/>
      <c r="J70" s="42"/>
    </row>
    <row r="71" spans="1:10" x14ac:dyDescent="0.2">
      <c r="A71" s="6">
        <v>1</v>
      </c>
      <c r="B71" s="23" t="s">
        <v>93</v>
      </c>
      <c r="C71" s="19" t="s">
        <v>94</v>
      </c>
      <c r="D71" s="23">
        <v>1</v>
      </c>
      <c r="E71" s="31">
        <v>240</v>
      </c>
      <c r="F71" s="27">
        <v>0</v>
      </c>
      <c r="G71" s="24">
        <f t="shared" ref="G71:G80" si="4">E71-(E71*F71)</f>
        <v>240</v>
      </c>
      <c r="H71" s="31">
        <v>20</v>
      </c>
      <c r="I71" s="31">
        <v>20</v>
      </c>
      <c r="J71" s="31">
        <v>20</v>
      </c>
    </row>
    <row r="72" spans="1:10" ht="28.5" x14ac:dyDescent="0.2">
      <c r="A72" s="6">
        <v>2</v>
      </c>
      <c r="B72" s="23" t="s">
        <v>95</v>
      </c>
      <c r="C72" s="19" t="s">
        <v>96</v>
      </c>
      <c r="D72" s="23">
        <v>1</v>
      </c>
      <c r="E72" s="31">
        <v>1500</v>
      </c>
      <c r="F72" s="27">
        <v>0</v>
      </c>
      <c r="G72" s="24">
        <f t="shared" si="4"/>
        <v>1500</v>
      </c>
      <c r="H72" s="33" t="s">
        <v>67</v>
      </c>
      <c r="I72" s="33" t="s">
        <v>67</v>
      </c>
      <c r="J72" s="33" t="s">
        <v>67</v>
      </c>
    </row>
    <row r="73" spans="1:10" ht="28.5" x14ac:dyDescent="0.2">
      <c r="A73" s="6">
        <v>3</v>
      </c>
      <c r="B73" s="23" t="s">
        <v>103</v>
      </c>
      <c r="C73" s="19" t="s">
        <v>104</v>
      </c>
      <c r="D73" s="23">
        <v>1</v>
      </c>
      <c r="E73" s="31">
        <v>825</v>
      </c>
      <c r="F73" s="27">
        <v>0</v>
      </c>
      <c r="G73" s="24">
        <f t="shared" si="4"/>
        <v>825</v>
      </c>
      <c r="H73" s="34" t="s">
        <v>67</v>
      </c>
      <c r="I73" s="34" t="s">
        <v>67</v>
      </c>
      <c r="J73" s="34" t="s">
        <v>67</v>
      </c>
    </row>
    <row r="74" spans="1:10" ht="28.5" x14ac:dyDescent="0.2">
      <c r="A74" s="6">
        <v>4</v>
      </c>
      <c r="B74" s="23" t="s">
        <v>105</v>
      </c>
      <c r="C74" s="19" t="s">
        <v>106</v>
      </c>
      <c r="D74" s="23">
        <v>1</v>
      </c>
      <c r="E74" s="31">
        <v>275</v>
      </c>
      <c r="F74" s="27">
        <v>0</v>
      </c>
      <c r="G74" s="24">
        <f t="shared" si="4"/>
        <v>275</v>
      </c>
      <c r="H74" s="34" t="s">
        <v>67</v>
      </c>
      <c r="I74" s="34" t="s">
        <v>67</v>
      </c>
      <c r="J74" s="34" t="s">
        <v>67</v>
      </c>
    </row>
    <row r="75" spans="1:10" ht="28.5" x14ac:dyDescent="0.2">
      <c r="A75" s="6">
        <v>5</v>
      </c>
      <c r="B75" s="23" t="s">
        <v>107</v>
      </c>
      <c r="C75" s="19" t="s">
        <v>108</v>
      </c>
      <c r="D75" s="23">
        <v>1</v>
      </c>
      <c r="E75" s="31">
        <v>605</v>
      </c>
      <c r="F75" s="27">
        <v>0</v>
      </c>
      <c r="G75" s="24">
        <f t="shared" si="4"/>
        <v>605</v>
      </c>
      <c r="H75" s="34" t="s">
        <v>67</v>
      </c>
      <c r="I75" s="34" t="s">
        <v>67</v>
      </c>
      <c r="J75" s="34" t="s">
        <v>67</v>
      </c>
    </row>
    <row r="76" spans="1:10" ht="28.5" x14ac:dyDescent="0.2">
      <c r="A76" s="6">
        <v>6</v>
      </c>
      <c r="B76" s="23" t="s">
        <v>109</v>
      </c>
      <c r="C76" s="19" t="s">
        <v>110</v>
      </c>
      <c r="D76" s="23">
        <v>1</v>
      </c>
      <c r="E76" s="31">
        <v>165</v>
      </c>
      <c r="F76" s="27">
        <v>0</v>
      </c>
      <c r="G76" s="24">
        <f t="shared" si="4"/>
        <v>165</v>
      </c>
      <c r="H76" s="34" t="s">
        <v>67</v>
      </c>
      <c r="I76" s="34" t="s">
        <v>67</v>
      </c>
      <c r="J76" s="34" t="s">
        <v>67</v>
      </c>
    </row>
    <row r="77" spans="1:10" x14ac:dyDescent="0.2">
      <c r="A77" s="6">
        <v>7</v>
      </c>
      <c r="B77" s="23" t="s">
        <v>115</v>
      </c>
      <c r="C77" s="19" t="s">
        <v>116</v>
      </c>
      <c r="D77" s="23">
        <v>1</v>
      </c>
      <c r="E77" s="31">
        <v>2660</v>
      </c>
      <c r="F77" s="27">
        <v>0</v>
      </c>
      <c r="G77" s="24">
        <f t="shared" si="4"/>
        <v>2660</v>
      </c>
      <c r="H77" s="31">
        <v>266</v>
      </c>
      <c r="I77" s="31">
        <v>266</v>
      </c>
      <c r="J77" s="31">
        <v>266</v>
      </c>
    </row>
    <row r="78" spans="1:10" x14ac:dyDescent="0.2">
      <c r="A78" s="6">
        <v>8</v>
      </c>
      <c r="B78" s="23" t="s">
        <v>117</v>
      </c>
      <c r="C78" s="19" t="s">
        <v>118</v>
      </c>
      <c r="D78" s="23">
        <v>1</v>
      </c>
      <c r="E78" s="31">
        <v>4080</v>
      </c>
      <c r="F78" s="27">
        <v>0</v>
      </c>
      <c r="G78" s="24">
        <f t="shared" si="4"/>
        <v>4080</v>
      </c>
      <c r="H78" s="31">
        <v>340</v>
      </c>
      <c r="I78" s="31">
        <v>340</v>
      </c>
      <c r="J78" s="31">
        <v>340</v>
      </c>
    </row>
    <row r="79" spans="1:10" x14ac:dyDescent="0.2">
      <c r="A79" s="6">
        <v>9</v>
      </c>
      <c r="B79" s="23" t="s">
        <v>119</v>
      </c>
      <c r="C79" s="19" t="s">
        <v>120</v>
      </c>
      <c r="D79" s="23">
        <v>1</v>
      </c>
      <c r="E79" s="31">
        <v>4560</v>
      </c>
      <c r="F79" s="27">
        <v>0</v>
      </c>
      <c r="G79" s="24">
        <f t="shared" si="4"/>
        <v>4560</v>
      </c>
      <c r="H79" s="31">
        <v>380</v>
      </c>
      <c r="I79" s="31">
        <v>380</v>
      </c>
      <c r="J79" s="31">
        <v>380</v>
      </c>
    </row>
    <row r="80" spans="1:10" ht="28.5" x14ac:dyDescent="0.2">
      <c r="A80" s="6">
        <v>10</v>
      </c>
      <c r="B80" s="23" t="s">
        <v>121</v>
      </c>
      <c r="C80" s="19" t="s">
        <v>122</v>
      </c>
      <c r="D80" s="23">
        <v>1</v>
      </c>
      <c r="E80" s="31">
        <v>1742</v>
      </c>
      <c r="F80" s="27">
        <v>0</v>
      </c>
      <c r="G80" s="24">
        <f t="shared" si="4"/>
        <v>1742</v>
      </c>
      <c r="H80" s="31">
        <v>145</v>
      </c>
      <c r="I80" s="31">
        <v>145</v>
      </c>
      <c r="J80" s="31">
        <v>145</v>
      </c>
    </row>
    <row r="82" spans="1:6" ht="21.75" customHeight="1" x14ac:dyDescent="0.2"/>
    <row r="85" spans="1:6" ht="34.5" customHeight="1" x14ac:dyDescent="0.2">
      <c r="A85" s="47" t="s">
        <v>29</v>
      </c>
      <c r="B85" s="47"/>
      <c r="C85" s="48"/>
      <c r="D85" s="11">
        <v>0.02</v>
      </c>
      <c r="E85" s="1" t="s">
        <v>269</v>
      </c>
      <c r="F85" s="9"/>
    </row>
    <row r="88" spans="1:6" ht="15" x14ac:dyDescent="0.25">
      <c r="A88" s="10"/>
    </row>
  </sheetData>
  <mergeCells count="15">
    <mergeCell ref="A85:C85"/>
    <mergeCell ref="A60:J60"/>
    <mergeCell ref="A61:J61"/>
    <mergeCell ref="A69:J69"/>
    <mergeCell ref="A70:J70"/>
    <mergeCell ref="A1:B1"/>
    <mergeCell ref="A2:J2"/>
    <mergeCell ref="A3:J3"/>
    <mergeCell ref="A4:J4"/>
    <mergeCell ref="A19:J19"/>
    <mergeCell ref="A20:J20"/>
    <mergeCell ref="A28:J28"/>
    <mergeCell ref="A29:J29"/>
    <mergeCell ref="A6:J6"/>
    <mergeCell ref="A7:J7"/>
  </mergeCells>
  <pageMargins left="0.7" right="0.7" top="0.75" bottom="0.75" header="0.3" footer="0.3"/>
  <pageSetup scale="47" fitToHeight="0" orientation="landscape" r:id="rId1"/>
  <headerFooter>
    <oddHeader xml:space="preserve">&amp;C&amp;"-,Bold"ATTACHMENT K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showGridLines="0" topLeftCell="A17" zoomScale="85" zoomScaleNormal="85" workbookViewId="0">
      <selection activeCell="H18" sqref="H18"/>
    </sheetView>
  </sheetViews>
  <sheetFormatPr defaultColWidth="9.140625" defaultRowHeight="14.25" x14ac:dyDescent="0.2"/>
  <cols>
    <col min="1" max="1" width="9.140625" style="1"/>
    <col min="2" max="2" width="27.140625" style="1" bestFit="1" customWidth="1"/>
    <col min="3" max="3" width="48.7109375" style="1" customWidth="1"/>
    <col min="4" max="4" width="14.5703125" style="1" customWidth="1"/>
    <col min="5" max="5" width="16.7109375" style="1" customWidth="1"/>
    <col min="6" max="6" width="14.28515625" style="1" customWidth="1"/>
    <col min="7" max="7" width="31.5703125" style="1" customWidth="1"/>
    <col min="8" max="10" width="16.7109375" style="1" customWidth="1"/>
    <col min="11" max="16384" width="9.140625" style="1"/>
  </cols>
  <sheetData>
    <row r="1" spans="1:10" ht="33" customHeight="1" x14ac:dyDescent="0.25">
      <c r="A1" s="43" t="s">
        <v>23</v>
      </c>
      <c r="B1" s="44"/>
      <c r="C1" s="8" t="s">
        <v>31</v>
      </c>
    </row>
    <row r="2" spans="1:10" ht="33" customHeight="1" x14ac:dyDescent="0.25">
      <c r="A2" s="45" t="s">
        <v>20</v>
      </c>
      <c r="B2" s="45"/>
      <c r="C2" s="45"/>
      <c r="D2" s="45"/>
      <c r="E2" s="45"/>
      <c r="F2" s="45"/>
      <c r="G2" s="45"/>
      <c r="H2" s="45"/>
      <c r="I2" s="45"/>
      <c r="J2" s="45"/>
    </row>
    <row r="3" spans="1:10" ht="22.5" customHeight="1" x14ac:dyDescent="0.25">
      <c r="A3" s="45" t="s">
        <v>26</v>
      </c>
      <c r="B3" s="45"/>
      <c r="C3" s="45"/>
      <c r="D3" s="45"/>
      <c r="E3" s="45"/>
      <c r="F3" s="45"/>
      <c r="G3" s="45"/>
      <c r="H3" s="45"/>
      <c r="I3" s="45"/>
      <c r="J3" s="45"/>
    </row>
    <row r="4" spans="1:10" s="16" customFormat="1" ht="22.5" customHeight="1" x14ac:dyDescent="0.25">
      <c r="A4" s="46" t="s">
        <v>21</v>
      </c>
      <c r="B4" s="46"/>
      <c r="C4" s="46"/>
      <c r="D4" s="46"/>
      <c r="E4" s="46"/>
      <c r="F4" s="46"/>
      <c r="G4" s="46"/>
      <c r="H4" s="46"/>
      <c r="I4" s="46"/>
      <c r="J4" s="46"/>
    </row>
    <row r="5" spans="1:10" s="3" customFormat="1" ht="77.25" customHeight="1" x14ac:dyDescent="0.2">
      <c r="A5" s="17" t="s">
        <v>10</v>
      </c>
      <c r="B5" s="17" t="s">
        <v>0</v>
      </c>
      <c r="C5" s="17" t="s">
        <v>8</v>
      </c>
      <c r="D5" s="17" t="s">
        <v>3</v>
      </c>
      <c r="E5" s="17" t="s">
        <v>1</v>
      </c>
      <c r="F5" s="17" t="s">
        <v>2</v>
      </c>
      <c r="G5" s="18" t="s">
        <v>7</v>
      </c>
      <c r="H5" s="17" t="s">
        <v>4</v>
      </c>
      <c r="I5" s="17" t="s">
        <v>5</v>
      </c>
      <c r="J5" s="17" t="s">
        <v>6</v>
      </c>
    </row>
    <row r="6" spans="1:10" s="16" customFormat="1" ht="20.25" customHeight="1" x14ac:dyDescent="0.3">
      <c r="A6" s="41" t="s">
        <v>25</v>
      </c>
      <c r="B6" s="41"/>
      <c r="C6" s="41"/>
      <c r="D6" s="41"/>
      <c r="E6" s="41"/>
      <c r="F6" s="41"/>
      <c r="G6" s="41"/>
      <c r="H6" s="41"/>
      <c r="I6" s="41"/>
      <c r="J6" s="41"/>
    </row>
    <row r="7" spans="1:10" s="16" customFormat="1" ht="28.5" customHeight="1" x14ac:dyDescent="0.2">
      <c r="A7" s="38" t="s">
        <v>19</v>
      </c>
      <c r="B7" s="39"/>
      <c r="C7" s="39"/>
      <c r="D7" s="39"/>
      <c r="E7" s="39"/>
      <c r="F7" s="39"/>
      <c r="G7" s="39"/>
      <c r="H7" s="39"/>
      <c r="I7" s="39"/>
      <c r="J7" s="40"/>
    </row>
    <row r="8" spans="1:10" ht="158.25" x14ac:dyDescent="0.2">
      <c r="A8" s="6">
        <v>1</v>
      </c>
      <c r="B8" s="12" t="s">
        <v>148</v>
      </c>
      <c r="C8" s="19" t="s">
        <v>220</v>
      </c>
      <c r="D8" s="6">
        <v>1</v>
      </c>
      <c r="E8" s="15">
        <f>5008</f>
        <v>5008</v>
      </c>
      <c r="F8" s="28">
        <v>0.05</v>
      </c>
      <c r="G8" s="15">
        <f>E8-(E8*F8)</f>
        <v>4757.6000000000004</v>
      </c>
      <c r="H8" s="15">
        <f>E8*0.1</f>
        <v>500.8</v>
      </c>
      <c r="I8" s="15">
        <f>H8</f>
        <v>500.8</v>
      </c>
      <c r="J8" s="15">
        <f>H8</f>
        <v>500.8</v>
      </c>
    </row>
    <row r="9" spans="1:10" ht="158.25" x14ac:dyDescent="0.2">
      <c r="A9" s="6">
        <v>2</v>
      </c>
      <c r="B9" s="12" t="s">
        <v>149</v>
      </c>
      <c r="C9" s="19" t="s">
        <v>221</v>
      </c>
      <c r="D9" s="6">
        <v>1</v>
      </c>
      <c r="E9" s="15">
        <v>5252.8</v>
      </c>
      <c r="F9" s="28">
        <v>0.05</v>
      </c>
      <c r="G9" s="15">
        <f t="shared" ref="G9:G18" si="0">E9-(E9*F9)</f>
        <v>4990.16</v>
      </c>
      <c r="H9" s="15">
        <f>E9*0.1</f>
        <v>525.28000000000009</v>
      </c>
      <c r="I9" s="15">
        <f t="shared" ref="I9:I18" si="1">H9</f>
        <v>525.28000000000009</v>
      </c>
      <c r="J9" s="15">
        <f t="shared" ref="J9:J18" si="2">H9</f>
        <v>525.28000000000009</v>
      </c>
    </row>
    <row r="10" spans="1:10" ht="158.25" x14ac:dyDescent="0.2">
      <c r="A10" s="6">
        <v>3</v>
      </c>
      <c r="B10" s="12" t="s">
        <v>150</v>
      </c>
      <c r="C10" s="19" t="s">
        <v>222</v>
      </c>
      <c r="D10" s="6">
        <v>1</v>
      </c>
      <c r="E10" s="15">
        <v>4834</v>
      </c>
      <c r="F10" s="28">
        <v>0.05</v>
      </c>
      <c r="G10" s="15">
        <f t="shared" si="0"/>
        <v>4592.3</v>
      </c>
      <c r="H10" s="15">
        <f>E10*0.1</f>
        <v>483.40000000000003</v>
      </c>
      <c r="I10" s="15">
        <f t="shared" si="1"/>
        <v>483.40000000000003</v>
      </c>
      <c r="J10" s="15">
        <f t="shared" si="2"/>
        <v>483.40000000000003</v>
      </c>
    </row>
    <row r="11" spans="1:10" ht="158.25" x14ac:dyDescent="0.2">
      <c r="A11" s="6">
        <v>4</v>
      </c>
      <c r="B11" s="12" t="s">
        <v>151</v>
      </c>
      <c r="C11" s="14" t="s">
        <v>223</v>
      </c>
      <c r="D11" s="6">
        <v>1</v>
      </c>
      <c r="E11" s="15">
        <v>5321.2</v>
      </c>
      <c r="F11" s="28">
        <v>0.05</v>
      </c>
      <c r="G11" s="15">
        <f t="shared" si="0"/>
        <v>5055.1399999999994</v>
      </c>
      <c r="H11" s="15">
        <f>E11*0.1</f>
        <v>532.12</v>
      </c>
      <c r="I11" s="15">
        <f t="shared" si="1"/>
        <v>532.12</v>
      </c>
      <c r="J11" s="15">
        <f t="shared" si="2"/>
        <v>532.12</v>
      </c>
    </row>
    <row r="12" spans="1:10" ht="158.25" x14ac:dyDescent="0.2">
      <c r="A12" s="6">
        <v>5</v>
      </c>
      <c r="B12" s="12" t="s">
        <v>252</v>
      </c>
      <c r="C12" s="14" t="s">
        <v>253</v>
      </c>
      <c r="D12" s="6">
        <v>1</v>
      </c>
      <c r="E12" s="15">
        <v>5078.8</v>
      </c>
      <c r="F12" s="28">
        <v>0.05</v>
      </c>
      <c r="G12" s="15">
        <f t="shared" si="0"/>
        <v>4824.8600000000006</v>
      </c>
      <c r="H12" s="15">
        <f t="shared" ref="H12:H18" si="3">E12*0.1</f>
        <v>507.88000000000005</v>
      </c>
      <c r="I12" s="15">
        <f t="shared" si="1"/>
        <v>507.88000000000005</v>
      </c>
      <c r="J12" s="15">
        <f t="shared" si="2"/>
        <v>507.88000000000005</v>
      </c>
    </row>
    <row r="13" spans="1:10" ht="158.25" x14ac:dyDescent="0.2">
      <c r="A13" s="6">
        <v>6</v>
      </c>
      <c r="B13" s="6" t="s">
        <v>152</v>
      </c>
      <c r="C13" s="20" t="s">
        <v>224</v>
      </c>
      <c r="D13" s="6">
        <v>1</v>
      </c>
      <c r="E13" s="15">
        <v>5098</v>
      </c>
      <c r="F13" s="28">
        <v>0.05</v>
      </c>
      <c r="G13" s="15">
        <f t="shared" si="0"/>
        <v>4843.1000000000004</v>
      </c>
      <c r="H13" s="15">
        <f t="shared" si="3"/>
        <v>509.8</v>
      </c>
      <c r="I13" s="15">
        <f t="shared" si="1"/>
        <v>509.8</v>
      </c>
      <c r="J13" s="15">
        <f t="shared" si="2"/>
        <v>509.8</v>
      </c>
    </row>
    <row r="14" spans="1:10" ht="158.25" x14ac:dyDescent="0.2">
      <c r="A14" s="6">
        <v>7</v>
      </c>
      <c r="B14" s="6" t="s">
        <v>255</v>
      </c>
      <c r="C14" s="20" t="s">
        <v>274</v>
      </c>
      <c r="D14" s="6">
        <v>1</v>
      </c>
      <c r="E14" s="15">
        <v>5098</v>
      </c>
      <c r="F14" s="28">
        <v>0.05</v>
      </c>
      <c r="G14" s="15">
        <f t="shared" si="0"/>
        <v>4843.1000000000004</v>
      </c>
      <c r="H14" s="15">
        <f t="shared" si="3"/>
        <v>509.8</v>
      </c>
      <c r="I14" s="15">
        <f t="shared" si="1"/>
        <v>509.8</v>
      </c>
      <c r="J14" s="15">
        <f t="shared" ref="J14:J15" si="4">H14</f>
        <v>509.8</v>
      </c>
    </row>
    <row r="15" spans="1:10" ht="158.25" x14ac:dyDescent="0.2">
      <c r="A15" s="6">
        <v>8</v>
      </c>
      <c r="B15" s="6" t="s">
        <v>257</v>
      </c>
      <c r="C15" s="20" t="s">
        <v>258</v>
      </c>
      <c r="D15" s="6">
        <v>1</v>
      </c>
      <c r="E15" s="15">
        <v>5392</v>
      </c>
      <c r="F15" s="28">
        <v>0.05</v>
      </c>
      <c r="G15" s="15">
        <f t="shared" si="0"/>
        <v>5122.3999999999996</v>
      </c>
      <c r="H15" s="15">
        <f t="shared" si="3"/>
        <v>539.20000000000005</v>
      </c>
      <c r="I15" s="15">
        <f t="shared" si="1"/>
        <v>539.20000000000005</v>
      </c>
      <c r="J15" s="15">
        <f t="shared" si="4"/>
        <v>539.20000000000005</v>
      </c>
    </row>
    <row r="16" spans="1:10" ht="158.25" x14ac:dyDescent="0.2">
      <c r="A16" s="6">
        <v>9</v>
      </c>
      <c r="B16" s="6" t="s">
        <v>154</v>
      </c>
      <c r="C16" s="20" t="s">
        <v>226</v>
      </c>
      <c r="D16" s="6">
        <v>1</v>
      </c>
      <c r="E16" s="15">
        <v>5180</v>
      </c>
      <c r="F16" s="28">
        <v>0.05</v>
      </c>
      <c r="G16" s="15">
        <f t="shared" si="0"/>
        <v>4921</v>
      </c>
      <c r="H16" s="15">
        <f t="shared" si="3"/>
        <v>518</v>
      </c>
      <c r="I16" s="15">
        <f>H16</f>
        <v>518</v>
      </c>
      <c r="J16" s="15">
        <f>H16</f>
        <v>518</v>
      </c>
    </row>
    <row r="17" spans="1:10" ht="158.25" x14ac:dyDescent="0.2">
      <c r="A17" s="6">
        <v>10</v>
      </c>
      <c r="B17" s="6" t="s">
        <v>153</v>
      </c>
      <c r="C17" s="20" t="s">
        <v>225</v>
      </c>
      <c r="D17" s="6">
        <v>1</v>
      </c>
      <c r="E17" s="15">
        <v>5392</v>
      </c>
      <c r="F17" s="28">
        <v>0.05</v>
      </c>
      <c r="G17" s="15">
        <f t="shared" si="0"/>
        <v>5122.3999999999996</v>
      </c>
      <c r="H17" s="15">
        <f t="shared" si="3"/>
        <v>539.20000000000005</v>
      </c>
      <c r="I17" s="15">
        <f t="shared" si="1"/>
        <v>539.20000000000005</v>
      </c>
      <c r="J17" s="15">
        <f t="shared" si="2"/>
        <v>539.20000000000005</v>
      </c>
    </row>
    <row r="18" spans="1:10" ht="158.25" x14ac:dyDescent="0.2">
      <c r="A18" s="6">
        <v>11</v>
      </c>
      <c r="B18" s="6" t="s">
        <v>155</v>
      </c>
      <c r="C18" s="20" t="s">
        <v>227</v>
      </c>
      <c r="D18" s="6">
        <v>1</v>
      </c>
      <c r="E18" s="15">
        <v>5041.6000000000004</v>
      </c>
      <c r="F18" s="28">
        <v>0.05</v>
      </c>
      <c r="G18" s="15">
        <f t="shared" si="0"/>
        <v>4789.5200000000004</v>
      </c>
      <c r="H18" s="15">
        <f t="shared" si="3"/>
        <v>504.16000000000008</v>
      </c>
      <c r="I18" s="15">
        <f t="shared" si="1"/>
        <v>504.16000000000008</v>
      </c>
      <c r="J18" s="15">
        <f t="shared" si="2"/>
        <v>504.16000000000008</v>
      </c>
    </row>
    <row r="19" spans="1:10" ht="9.75" customHeight="1" x14ac:dyDescent="0.2">
      <c r="A19" s="7"/>
      <c r="B19" s="7"/>
      <c r="C19" s="7"/>
      <c r="D19" s="7"/>
      <c r="E19" s="7"/>
      <c r="F19" s="7"/>
      <c r="G19" s="7"/>
      <c r="H19" s="7"/>
      <c r="I19" s="7"/>
      <c r="J19" s="7"/>
    </row>
    <row r="20" spans="1:10" s="16" customFormat="1" ht="20.25" customHeight="1" x14ac:dyDescent="0.3">
      <c r="A20" s="41" t="s">
        <v>13</v>
      </c>
      <c r="B20" s="41"/>
      <c r="C20" s="41"/>
      <c r="D20" s="41"/>
      <c r="E20" s="41"/>
      <c r="F20" s="41"/>
      <c r="G20" s="41"/>
      <c r="H20" s="41"/>
      <c r="I20" s="41"/>
      <c r="J20" s="41"/>
    </row>
    <row r="21" spans="1:10" s="16" customFormat="1" ht="14.25" customHeight="1" x14ac:dyDescent="0.2">
      <c r="A21" s="42" t="s">
        <v>22</v>
      </c>
      <c r="B21" s="42"/>
      <c r="C21" s="42"/>
      <c r="D21" s="42"/>
      <c r="E21" s="42"/>
      <c r="F21" s="42"/>
      <c r="G21" s="42"/>
      <c r="H21" s="42"/>
      <c r="I21" s="42"/>
      <c r="J21" s="42"/>
    </row>
    <row r="22" spans="1:10" ht="72" x14ac:dyDescent="0.2">
      <c r="A22" s="6">
        <v>1</v>
      </c>
      <c r="B22" s="12" t="s">
        <v>156</v>
      </c>
      <c r="C22" s="19" t="s">
        <v>276</v>
      </c>
      <c r="D22" s="6">
        <v>1</v>
      </c>
      <c r="E22" s="15">
        <v>1837</v>
      </c>
      <c r="F22" s="28">
        <v>0.05</v>
      </c>
      <c r="G22" s="15">
        <f t="shared" ref="G22:G34" si="5">E22-(E22*F22)</f>
        <v>1745.15</v>
      </c>
      <c r="H22" s="15">
        <v>153</v>
      </c>
      <c r="I22" s="15">
        <f t="shared" ref="I22:J34" si="6">H22</f>
        <v>153</v>
      </c>
      <c r="J22" s="15">
        <f t="shared" si="6"/>
        <v>153</v>
      </c>
    </row>
    <row r="23" spans="1:10" ht="87" x14ac:dyDescent="0.2">
      <c r="A23" s="6">
        <v>2</v>
      </c>
      <c r="B23" s="12" t="s">
        <v>157</v>
      </c>
      <c r="C23" s="19" t="s">
        <v>275</v>
      </c>
      <c r="D23" s="6">
        <v>1</v>
      </c>
      <c r="E23" s="15">
        <v>2082</v>
      </c>
      <c r="F23" s="28">
        <v>0.05</v>
      </c>
      <c r="G23" s="15">
        <f t="shared" si="5"/>
        <v>1977.9</v>
      </c>
      <c r="H23" s="15">
        <v>173</v>
      </c>
      <c r="I23" s="15">
        <f t="shared" si="6"/>
        <v>173</v>
      </c>
      <c r="J23" s="15">
        <f t="shared" si="6"/>
        <v>173</v>
      </c>
    </row>
    <row r="24" spans="1:10" ht="73.150000000000006" customHeight="1" x14ac:dyDescent="0.2">
      <c r="A24" s="6">
        <v>3</v>
      </c>
      <c r="B24" s="12" t="s">
        <v>158</v>
      </c>
      <c r="C24" s="19" t="s">
        <v>259</v>
      </c>
      <c r="D24" s="6">
        <v>1</v>
      </c>
      <c r="E24" s="15">
        <v>1663</v>
      </c>
      <c r="F24" s="28">
        <v>0.05</v>
      </c>
      <c r="G24" s="15">
        <f t="shared" si="5"/>
        <v>1579.85</v>
      </c>
      <c r="H24" s="15">
        <v>138</v>
      </c>
      <c r="I24" s="15">
        <f t="shared" si="6"/>
        <v>138</v>
      </c>
      <c r="J24" s="15">
        <f t="shared" si="6"/>
        <v>138</v>
      </c>
    </row>
    <row r="25" spans="1:10" ht="87" x14ac:dyDescent="0.2">
      <c r="A25" s="6">
        <v>4</v>
      </c>
      <c r="B25" s="12" t="s">
        <v>159</v>
      </c>
      <c r="C25" s="19" t="s">
        <v>260</v>
      </c>
      <c r="D25" s="6">
        <v>1</v>
      </c>
      <c r="E25" s="15">
        <v>2150</v>
      </c>
      <c r="F25" s="28">
        <v>0.05</v>
      </c>
      <c r="G25" s="15">
        <f t="shared" si="5"/>
        <v>2042.5</v>
      </c>
      <c r="H25" s="15">
        <v>179</v>
      </c>
      <c r="I25" s="15">
        <f t="shared" si="6"/>
        <v>179</v>
      </c>
      <c r="J25" s="15">
        <f t="shared" si="6"/>
        <v>179</v>
      </c>
    </row>
    <row r="26" spans="1:10" ht="87" x14ac:dyDescent="0.2">
      <c r="A26" s="6">
        <v>5</v>
      </c>
      <c r="B26" s="12" t="s">
        <v>251</v>
      </c>
      <c r="C26" s="19" t="s">
        <v>277</v>
      </c>
      <c r="D26" s="6">
        <v>1</v>
      </c>
      <c r="E26" s="15">
        <v>1908</v>
      </c>
      <c r="F26" s="28">
        <v>0.05</v>
      </c>
      <c r="G26" s="15">
        <f t="shared" si="5"/>
        <v>1812.6</v>
      </c>
      <c r="H26" s="15">
        <v>159</v>
      </c>
      <c r="I26" s="15">
        <f t="shared" si="6"/>
        <v>159</v>
      </c>
      <c r="J26" s="15">
        <f t="shared" ref="J26" si="7">H26</f>
        <v>159</v>
      </c>
    </row>
    <row r="27" spans="1:10" ht="87" x14ac:dyDescent="0.2">
      <c r="A27" s="6">
        <v>6</v>
      </c>
      <c r="B27" s="6" t="s">
        <v>160</v>
      </c>
      <c r="C27" s="20" t="s">
        <v>278</v>
      </c>
      <c r="D27" s="6">
        <v>1</v>
      </c>
      <c r="E27" s="15">
        <v>1927</v>
      </c>
      <c r="F27" s="28">
        <v>0.05</v>
      </c>
      <c r="G27" s="15">
        <f t="shared" si="5"/>
        <v>1830.65</v>
      </c>
      <c r="H27" s="15">
        <v>160</v>
      </c>
      <c r="I27" s="15">
        <f t="shared" si="6"/>
        <v>160</v>
      </c>
      <c r="J27" s="15">
        <f t="shared" si="6"/>
        <v>160</v>
      </c>
    </row>
    <row r="28" spans="1:10" ht="87" x14ac:dyDescent="0.2">
      <c r="A28" s="6">
        <v>7</v>
      </c>
      <c r="B28" s="6" t="s">
        <v>254</v>
      </c>
      <c r="C28" s="20" t="s">
        <v>279</v>
      </c>
      <c r="D28" s="6">
        <v>1</v>
      </c>
      <c r="E28" s="15">
        <v>1927</v>
      </c>
      <c r="F28" s="28">
        <v>0.05</v>
      </c>
      <c r="G28" s="15">
        <f t="shared" si="5"/>
        <v>1830.65</v>
      </c>
      <c r="H28" s="15">
        <v>160</v>
      </c>
      <c r="I28" s="15">
        <f t="shared" si="6"/>
        <v>160</v>
      </c>
      <c r="J28" s="15">
        <f t="shared" ref="J28:J29" si="8">H28</f>
        <v>160</v>
      </c>
    </row>
    <row r="29" spans="1:10" ht="87" x14ac:dyDescent="0.2">
      <c r="A29" s="6">
        <v>8</v>
      </c>
      <c r="B29" s="6" t="s">
        <v>256</v>
      </c>
      <c r="C29" s="20" t="s">
        <v>283</v>
      </c>
      <c r="D29" s="6">
        <v>1</v>
      </c>
      <c r="E29" s="15">
        <v>2221</v>
      </c>
      <c r="F29" s="28">
        <v>0.05</v>
      </c>
      <c r="G29" s="15">
        <f t="shared" si="5"/>
        <v>2109.9499999999998</v>
      </c>
      <c r="H29" s="15">
        <v>185</v>
      </c>
      <c r="I29" s="15">
        <f t="shared" si="6"/>
        <v>185</v>
      </c>
      <c r="J29" s="15">
        <f t="shared" si="8"/>
        <v>185</v>
      </c>
    </row>
    <row r="30" spans="1:10" ht="87" x14ac:dyDescent="0.2">
      <c r="A30" s="6">
        <v>9</v>
      </c>
      <c r="B30" s="6" t="s">
        <v>162</v>
      </c>
      <c r="C30" s="20" t="s">
        <v>284</v>
      </c>
      <c r="D30" s="6">
        <v>1</v>
      </c>
      <c r="E30" s="15">
        <v>2010</v>
      </c>
      <c r="F30" s="28">
        <v>0.05</v>
      </c>
      <c r="G30" s="15">
        <f t="shared" si="5"/>
        <v>1909.5</v>
      </c>
      <c r="H30" s="15">
        <v>167</v>
      </c>
      <c r="I30" s="15">
        <f>H30</f>
        <v>167</v>
      </c>
      <c r="J30" s="15">
        <f>H30</f>
        <v>167</v>
      </c>
    </row>
    <row r="31" spans="1:10" ht="87" x14ac:dyDescent="0.2">
      <c r="A31" s="6">
        <v>10</v>
      </c>
      <c r="B31" s="6" t="s">
        <v>161</v>
      </c>
      <c r="C31" s="20" t="s">
        <v>280</v>
      </c>
      <c r="D31" s="6">
        <v>1</v>
      </c>
      <c r="E31" s="15">
        <v>2221</v>
      </c>
      <c r="F31" s="28">
        <v>0.05</v>
      </c>
      <c r="G31" s="15">
        <f t="shared" si="5"/>
        <v>2109.9499999999998</v>
      </c>
      <c r="H31" s="15">
        <v>185</v>
      </c>
      <c r="I31" s="15">
        <f t="shared" si="6"/>
        <v>185</v>
      </c>
      <c r="J31" s="15">
        <f t="shared" si="6"/>
        <v>185</v>
      </c>
    </row>
    <row r="32" spans="1:10" ht="87" x14ac:dyDescent="0.2">
      <c r="A32" s="6">
        <v>11</v>
      </c>
      <c r="B32" s="6" t="s">
        <v>163</v>
      </c>
      <c r="C32" s="20" t="s">
        <v>281</v>
      </c>
      <c r="D32" s="6">
        <v>1</v>
      </c>
      <c r="E32" s="15">
        <v>1870</v>
      </c>
      <c r="F32" s="28">
        <v>0.05</v>
      </c>
      <c r="G32" s="15">
        <f t="shared" si="5"/>
        <v>1776.5</v>
      </c>
      <c r="H32" s="15">
        <v>156</v>
      </c>
      <c r="I32" s="15">
        <f t="shared" si="6"/>
        <v>156</v>
      </c>
      <c r="J32" s="15">
        <f t="shared" si="6"/>
        <v>156</v>
      </c>
    </row>
    <row r="33" spans="1:10" ht="72" x14ac:dyDescent="0.2">
      <c r="A33" s="6">
        <v>12</v>
      </c>
      <c r="B33" s="12" t="s">
        <v>261</v>
      </c>
      <c r="C33" s="14" t="s">
        <v>282</v>
      </c>
      <c r="D33" s="6">
        <v>1</v>
      </c>
      <c r="E33" s="15">
        <v>2010</v>
      </c>
      <c r="F33" s="28">
        <v>0.05</v>
      </c>
      <c r="G33" s="15">
        <f t="shared" si="5"/>
        <v>1909.5</v>
      </c>
      <c r="H33" s="15">
        <v>167</v>
      </c>
      <c r="I33" s="15">
        <f t="shared" si="6"/>
        <v>167</v>
      </c>
      <c r="J33" s="15">
        <f t="shared" si="6"/>
        <v>167</v>
      </c>
    </row>
    <row r="34" spans="1:10" ht="72" x14ac:dyDescent="0.2">
      <c r="A34" s="6">
        <v>13</v>
      </c>
      <c r="B34" s="12" t="s">
        <v>262</v>
      </c>
      <c r="C34" s="14" t="s">
        <v>263</v>
      </c>
      <c r="D34" s="6">
        <v>1</v>
      </c>
      <c r="E34" s="15">
        <v>1927</v>
      </c>
      <c r="F34" s="28">
        <v>0.05</v>
      </c>
      <c r="G34" s="15">
        <f t="shared" si="5"/>
        <v>1830.65</v>
      </c>
      <c r="H34" s="15">
        <v>160</v>
      </c>
      <c r="I34" s="15">
        <f t="shared" si="6"/>
        <v>160</v>
      </c>
      <c r="J34" s="15">
        <f t="shared" si="6"/>
        <v>160</v>
      </c>
    </row>
    <row r="35" spans="1:10" ht="9.75" customHeight="1" x14ac:dyDescent="0.2">
      <c r="A35" s="7"/>
      <c r="B35" s="7"/>
      <c r="C35" s="7"/>
      <c r="D35" s="7"/>
      <c r="E35" s="7"/>
      <c r="F35" s="7"/>
      <c r="G35" s="7"/>
      <c r="H35" s="7"/>
      <c r="I35" s="7"/>
      <c r="J35" s="7"/>
    </row>
    <row r="36" spans="1:10" s="16" customFormat="1" ht="20.25" customHeight="1" x14ac:dyDescent="0.3">
      <c r="A36" s="41" t="s">
        <v>15</v>
      </c>
      <c r="B36" s="41"/>
      <c r="C36" s="41"/>
      <c r="D36" s="41"/>
      <c r="E36" s="41"/>
      <c r="F36" s="41"/>
      <c r="G36" s="41"/>
      <c r="H36" s="41"/>
      <c r="I36" s="41"/>
      <c r="J36" s="41"/>
    </row>
    <row r="37" spans="1:10" s="16" customFormat="1" ht="14.25" customHeight="1" x14ac:dyDescent="0.2">
      <c r="A37" s="42" t="s">
        <v>17</v>
      </c>
      <c r="B37" s="42"/>
      <c r="C37" s="42"/>
      <c r="D37" s="42"/>
      <c r="E37" s="42"/>
      <c r="F37" s="42"/>
      <c r="G37" s="42"/>
      <c r="H37" s="42"/>
      <c r="I37" s="42"/>
      <c r="J37" s="42"/>
    </row>
    <row r="38" spans="1:10" x14ac:dyDescent="0.2">
      <c r="A38" s="6">
        <v>1</v>
      </c>
      <c r="B38" s="6" t="s">
        <v>239</v>
      </c>
      <c r="C38" s="6" t="s">
        <v>164</v>
      </c>
      <c r="D38" s="6">
        <v>1</v>
      </c>
      <c r="E38" s="15">
        <v>1200</v>
      </c>
      <c r="F38" s="28">
        <v>0</v>
      </c>
      <c r="G38" s="15">
        <f t="shared" ref="G38" si="9">E38-(E38*F38)</f>
        <v>1200</v>
      </c>
      <c r="H38" s="15">
        <v>120</v>
      </c>
      <c r="I38" s="15">
        <v>120</v>
      </c>
      <c r="J38" s="15">
        <v>120</v>
      </c>
    </row>
    <row r="39" spans="1:10" ht="9.75" customHeight="1" x14ac:dyDescent="0.2">
      <c r="A39" s="7"/>
      <c r="B39" s="7"/>
      <c r="C39" s="7"/>
      <c r="D39" s="7"/>
      <c r="E39" s="7"/>
      <c r="F39" s="7"/>
      <c r="G39" s="7"/>
      <c r="H39" s="7"/>
      <c r="I39" s="7"/>
      <c r="J39" s="7"/>
    </row>
    <row r="40" spans="1:10" s="16" customFormat="1" ht="20.25" customHeight="1" x14ac:dyDescent="0.3">
      <c r="A40" s="41" t="s">
        <v>16</v>
      </c>
      <c r="B40" s="41"/>
      <c r="C40" s="41"/>
      <c r="D40" s="41"/>
      <c r="E40" s="41"/>
      <c r="F40" s="41"/>
      <c r="G40" s="41"/>
      <c r="H40" s="41"/>
      <c r="I40" s="41"/>
      <c r="J40" s="41"/>
    </row>
    <row r="41" spans="1:10" s="16" customFormat="1" ht="14.25" customHeight="1" x14ac:dyDescent="0.2">
      <c r="A41" s="42" t="s">
        <v>18</v>
      </c>
      <c r="B41" s="42"/>
      <c r="C41" s="42"/>
      <c r="D41" s="42"/>
      <c r="E41" s="42"/>
      <c r="F41" s="42"/>
      <c r="G41" s="42"/>
      <c r="H41" s="42"/>
      <c r="I41" s="42"/>
      <c r="J41" s="42"/>
    </row>
    <row r="42" spans="1:10" x14ac:dyDescent="0.2">
      <c r="A42" s="6">
        <v>1</v>
      </c>
      <c r="B42" s="12" t="s">
        <v>165</v>
      </c>
      <c r="C42" s="14" t="s">
        <v>166</v>
      </c>
      <c r="D42" s="6">
        <v>1</v>
      </c>
      <c r="E42" s="15">
        <v>1520</v>
      </c>
      <c r="F42" s="28">
        <v>0</v>
      </c>
      <c r="G42" s="15">
        <f t="shared" ref="G42:G43" si="10">E42-(E42*F42)</f>
        <v>1520</v>
      </c>
      <c r="H42" s="6" t="s">
        <v>167</v>
      </c>
      <c r="I42" s="6" t="s">
        <v>167</v>
      </c>
      <c r="J42" s="6" t="s">
        <v>167</v>
      </c>
    </row>
    <row r="43" spans="1:10" x14ac:dyDescent="0.2">
      <c r="A43" s="6">
        <v>2</v>
      </c>
      <c r="B43" s="12" t="s">
        <v>168</v>
      </c>
      <c r="C43" s="12" t="s">
        <v>169</v>
      </c>
      <c r="D43" s="6">
        <v>1</v>
      </c>
      <c r="E43" s="15">
        <v>1520</v>
      </c>
      <c r="F43" s="28">
        <v>0</v>
      </c>
      <c r="G43" s="15">
        <f t="shared" si="10"/>
        <v>1520</v>
      </c>
      <c r="H43" s="6" t="s">
        <v>167</v>
      </c>
      <c r="I43" s="6" t="s">
        <v>167</v>
      </c>
      <c r="J43" s="6" t="s">
        <v>167</v>
      </c>
    </row>
    <row r="45" spans="1:10" ht="34.5" customHeight="1" x14ac:dyDescent="0.25">
      <c r="A45" s="47" t="s">
        <v>29</v>
      </c>
      <c r="B45" s="49"/>
      <c r="C45" s="49"/>
      <c r="D45" s="11">
        <v>0.02</v>
      </c>
      <c r="E45" s="1" t="s">
        <v>269</v>
      </c>
    </row>
  </sheetData>
  <mergeCells count="13">
    <mergeCell ref="A45:C45"/>
    <mergeCell ref="A20:J20"/>
    <mergeCell ref="A21:J21"/>
    <mergeCell ref="A36:J36"/>
    <mergeCell ref="A37:J37"/>
    <mergeCell ref="A40:J40"/>
    <mergeCell ref="A41:J41"/>
    <mergeCell ref="A7:J7"/>
    <mergeCell ref="A1:B1"/>
    <mergeCell ref="A2:J2"/>
    <mergeCell ref="A3:J3"/>
    <mergeCell ref="A4:J4"/>
    <mergeCell ref="A6:J6"/>
  </mergeCells>
  <pageMargins left="0.7" right="0.7" top="0.75" bottom="0.75" header="0.3" footer="0.3"/>
  <pageSetup scale="57" fitToHeight="0" orientation="landscape" r:id="rId1"/>
  <headerFooter>
    <oddHeader xml:space="preserve">&amp;C&amp;"-,Bold"ATTACHMENT K
</oddHeader>
  </headerFooter>
  <ignoredErrors>
    <ignoredError sqref="J26:J2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showGridLines="0" tabSelected="1" zoomScale="85" zoomScaleNormal="85" workbookViewId="0">
      <selection activeCell="H19" sqref="H19"/>
    </sheetView>
  </sheetViews>
  <sheetFormatPr defaultColWidth="9.140625" defaultRowHeight="14.25" x14ac:dyDescent="0.2"/>
  <cols>
    <col min="1" max="1" width="9.140625" style="1"/>
    <col min="2" max="2" width="23.140625" style="1" customWidth="1"/>
    <col min="3" max="3" width="48.7109375" style="1" customWidth="1"/>
    <col min="4" max="4" width="14.5703125" style="1" customWidth="1"/>
    <col min="5" max="5" width="16.7109375" style="1" customWidth="1"/>
    <col min="6" max="6" width="14.28515625" style="1" customWidth="1"/>
    <col min="7" max="7" width="31.5703125" style="1" customWidth="1"/>
    <col min="8" max="10" width="16.7109375" style="1" customWidth="1"/>
    <col min="11" max="16384" width="9.140625" style="1"/>
  </cols>
  <sheetData>
    <row r="1" spans="1:10" ht="33" customHeight="1" x14ac:dyDescent="0.25">
      <c r="A1" s="43" t="s">
        <v>23</v>
      </c>
      <c r="B1" s="44"/>
      <c r="C1" s="8" t="s">
        <v>31</v>
      </c>
    </row>
    <row r="2" spans="1:10" ht="33" customHeight="1" x14ac:dyDescent="0.25">
      <c r="A2" s="45" t="s">
        <v>20</v>
      </c>
      <c r="B2" s="45"/>
      <c r="C2" s="45"/>
      <c r="D2" s="45"/>
      <c r="E2" s="45"/>
      <c r="F2" s="45"/>
      <c r="G2" s="45"/>
      <c r="H2" s="45"/>
      <c r="I2" s="45"/>
      <c r="J2" s="45"/>
    </row>
    <row r="3" spans="1:10" ht="22.5" customHeight="1" x14ac:dyDescent="0.25">
      <c r="A3" s="45" t="s">
        <v>28</v>
      </c>
      <c r="B3" s="45"/>
      <c r="C3" s="45"/>
      <c r="D3" s="45"/>
      <c r="E3" s="45"/>
      <c r="F3" s="45"/>
      <c r="G3" s="45"/>
      <c r="H3" s="45"/>
      <c r="I3" s="45"/>
      <c r="J3" s="45"/>
    </row>
    <row r="4" spans="1:10" s="16" customFormat="1" ht="15" x14ac:dyDescent="0.25">
      <c r="A4" s="46" t="s">
        <v>21</v>
      </c>
      <c r="B4" s="46"/>
      <c r="C4" s="46"/>
      <c r="D4" s="46"/>
      <c r="E4" s="46"/>
      <c r="F4" s="46"/>
      <c r="G4" s="46"/>
      <c r="H4" s="46"/>
      <c r="I4" s="46"/>
      <c r="J4" s="46"/>
    </row>
    <row r="5" spans="1:10" s="3" customFormat="1" ht="77.25" customHeight="1" x14ac:dyDescent="0.2">
      <c r="A5" s="4" t="s">
        <v>10</v>
      </c>
      <c r="B5" s="4" t="s">
        <v>0</v>
      </c>
      <c r="C5" s="4" t="s">
        <v>8</v>
      </c>
      <c r="D5" s="4" t="s">
        <v>3</v>
      </c>
      <c r="E5" s="4" t="s">
        <v>1</v>
      </c>
      <c r="F5" s="4" t="s">
        <v>2</v>
      </c>
      <c r="G5" s="5" t="s">
        <v>7</v>
      </c>
      <c r="H5" s="4" t="s">
        <v>4</v>
      </c>
      <c r="I5" s="4" t="s">
        <v>5</v>
      </c>
      <c r="J5" s="4" t="s">
        <v>6</v>
      </c>
    </row>
    <row r="6" spans="1:10" s="16" customFormat="1" ht="20.25" customHeight="1" x14ac:dyDescent="0.3">
      <c r="A6" s="41" t="s">
        <v>27</v>
      </c>
      <c r="B6" s="41"/>
      <c r="C6" s="41"/>
      <c r="D6" s="41"/>
      <c r="E6" s="41"/>
      <c r="F6" s="41"/>
      <c r="G6" s="41"/>
      <c r="H6" s="41"/>
      <c r="I6" s="41"/>
      <c r="J6" s="41"/>
    </row>
    <row r="7" spans="1:10" s="16" customFormat="1" ht="28.5" customHeight="1" x14ac:dyDescent="0.2">
      <c r="A7" s="38" t="s">
        <v>19</v>
      </c>
      <c r="B7" s="39"/>
      <c r="C7" s="39"/>
      <c r="D7" s="39"/>
      <c r="E7" s="39"/>
      <c r="F7" s="39"/>
      <c r="G7" s="39"/>
      <c r="H7" s="39"/>
      <c r="I7" s="39"/>
      <c r="J7" s="40"/>
    </row>
    <row r="8" spans="1:10" ht="114.75" x14ac:dyDescent="0.2">
      <c r="A8" s="6">
        <v>1</v>
      </c>
      <c r="B8" s="12" t="s">
        <v>170</v>
      </c>
      <c r="C8" s="14" t="s">
        <v>228</v>
      </c>
      <c r="D8" s="12">
        <v>1</v>
      </c>
      <c r="E8" s="13">
        <v>3256</v>
      </c>
      <c r="F8" s="29">
        <v>0.05</v>
      </c>
      <c r="G8" s="13">
        <f>E8-(E8*F8)</f>
        <v>3093.2</v>
      </c>
      <c r="H8" s="13">
        <f>E8*0.1</f>
        <v>325.60000000000002</v>
      </c>
      <c r="I8" s="13">
        <f>H8</f>
        <v>325.60000000000002</v>
      </c>
      <c r="J8" s="13">
        <f>H8</f>
        <v>325.60000000000002</v>
      </c>
    </row>
    <row r="9" spans="1:10" ht="129.75" x14ac:dyDescent="0.2">
      <c r="A9" s="6">
        <v>2</v>
      </c>
      <c r="B9" s="12" t="s">
        <v>171</v>
      </c>
      <c r="C9" s="14" t="s">
        <v>229</v>
      </c>
      <c r="D9" s="12">
        <v>1</v>
      </c>
      <c r="E9" s="13">
        <v>3436</v>
      </c>
      <c r="F9" s="29">
        <v>0.05</v>
      </c>
      <c r="G9" s="13">
        <f t="shared" ref="G9:G19" si="0">E9-(E9*F9)</f>
        <v>3264.2</v>
      </c>
      <c r="H9" s="13">
        <f t="shared" ref="H9:H19" si="1">E9*0.1</f>
        <v>343.6</v>
      </c>
      <c r="I9" s="13">
        <f t="shared" ref="I9:I19" si="2">H9</f>
        <v>343.6</v>
      </c>
      <c r="J9" s="13">
        <f t="shared" ref="J9:J19" si="3">H9</f>
        <v>343.6</v>
      </c>
    </row>
    <row r="10" spans="1:10" ht="114.75" x14ac:dyDescent="0.2">
      <c r="A10" s="6">
        <v>3</v>
      </c>
      <c r="B10" s="12" t="s">
        <v>172</v>
      </c>
      <c r="C10" s="14" t="s">
        <v>230</v>
      </c>
      <c r="D10" s="12">
        <v>1</v>
      </c>
      <c r="E10" s="13">
        <v>3280</v>
      </c>
      <c r="F10" s="29">
        <v>0.05</v>
      </c>
      <c r="G10" s="13">
        <f t="shared" si="0"/>
        <v>3116</v>
      </c>
      <c r="H10" s="13">
        <f t="shared" si="1"/>
        <v>328</v>
      </c>
      <c r="I10" s="13">
        <f t="shared" si="2"/>
        <v>328</v>
      </c>
      <c r="J10" s="13">
        <f t="shared" si="3"/>
        <v>328</v>
      </c>
    </row>
    <row r="11" spans="1:10" ht="114.75" x14ac:dyDescent="0.2">
      <c r="A11" s="6">
        <v>4</v>
      </c>
      <c r="B11" s="12" t="s">
        <v>173</v>
      </c>
      <c r="C11" s="14" t="s">
        <v>231</v>
      </c>
      <c r="D11" s="12">
        <v>1</v>
      </c>
      <c r="E11" s="13">
        <v>3610</v>
      </c>
      <c r="F11" s="29">
        <v>0.05</v>
      </c>
      <c r="G11" s="13">
        <f t="shared" si="0"/>
        <v>3429.5</v>
      </c>
      <c r="H11" s="13">
        <f t="shared" si="1"/>
        <v>361</v>
      </c>
      <c r="I11" s="13">
        <f t="shared" si="2"/>
        <v>361</v>
      </c>
      <c r="J11" s="13">
        <f t="shared" si="3"/>
        <v>361</v>
      </c>
    </row>
    <row r="12" spans="1:10" ht="114.75" x14ac:dyDescent="0.2">
      <c r="A12" s="6">
        <v>5</v>
      </c>
      <c r="B12" s="12" t="s">
        <v>174</v>
      </c>
      <c r="C12" s="14" t="s">
        <v>232</v>
      </c>
      <c r="D12" s="12">
        <v>1</v>
      </c>
      <c r="E12" s="13">
        <v>5110</v>
      </c>
      <c r="F12" s="29">
        <v>0.05</v>
      </c>
      <c r="G12" s="13">
        <f t="shared" si="0"/>
        <v>4854.5</v>
      </c>
      <c r="H12" s="13">
        <f t="shared" si="1"/>
        <v>511</v>
      </c>
      <c r="I12" s="13">
        <f t="shared" si="2"/>
        <v>511</v>
      </c>
      <c r="J12" s="13">
        <f t="shared" si="3"/>
        <v>511</v>
      </c>
    </row>
    <row r="13" spans="1:10" ht="114.75" x14ac:dyDescent="0.2">
      <c r="A13" s="6">
        <v>6</v>
      </c>
      <c r="B13" s="12" t="s">
        <v>175</v>
      </c>
      <c r="C13" s="14" t="s">
        <v>234</v>
      </c>
      <c r="D13" s="12">
        <v>1</v>
      </c>
      <c r="E13" s="13">
        <v>4858</v>
      </c>
      <c r="F13" s="29">
        <v>0.05</v>
      </c>
      <c r="G13" s="13">
        <f t="shared" si="0"/>
        <v>4615.1000000000004</v>
      </c>
      <c r="H13" s="13">
        <f t="shared" si="1"/>
        <v>485.8</v>
      </c>
      <c r="I13" s="13">
        <f t="shared" si="2"/>
        <v>485.8</v>
      </c>
      <c r="J13" s="13">
        <f t="shared" si="3"/>
        <v>485.8</v>
      </c>
    </row>
    <row r="14" spans="1:10" ht="114.75" x14ac:dyDescent="0.2">
      <c r="A14" s="6">
        <v>7</v>
      </c>
      <c r="B14" s="12" t="s">
        <v>176</v>
      </c>
      <c r="C14" s="14" t="s">
        <v>233</v>
      </c>
      <c r="D14" s="12">
        <v>1</v>
      </c>
      <c r="E14" s="13">
        <v>5472.4</v>
      </c>
      <c r="F14" s="29">
        <v>0.05</v>
      </c>
      <c r="G14" s="13">
        <f t="shared" si="0"/>
        <v>5198.78</v>
      </c>
      <c r="H14" s="13">
        <f t="shared" si="1"/>
        <v>547.24</v>
      </c>
      <c r="I14" s="13">
        <f t="shared" si="2"/>
        <v>547.24</v>
      </c>
      <c r="J14" s="13">
        <f t="shared" si="3"/>
        <v>547.24</v>
      </c>
    </row>
    <row r="15" spans="1:10" ht="129" x14ac:dyDescent="0.2">
      <c r="A15" s="6">
        <v>8</v>
      </c>
      <c r="B15" s="12" t="s">
        <v>247</v>
      </c>
      <c r="C15" s="26" t="s">
        <v>238</v>
      </c>
      <c r="D15" s="12">
        <v>1</v>
      </c>
      <c r="E15" s="13">
        <v>4330</v>
      </c>
      <c r="F15" s="29">
        <v>0.05</v>
      </c>
      <c r="G15" s="13">
        <f t="shared" si="0"/>
        <v>4113.5</v>
      </c>
      <c r="H15" s="13">
        <f t="shared" si="1"/>
        <v>433</v>
      </c>
      <c r="I15" s="13">
        <f t="shared" si="2"/>
        <v>433</v>
      </c>
      <c r="J15" s="13">
        <f t="shared" si="3"/>
        <v>433</v>
      </c>
    </row>
    <row r="16" spans="1:10" ht="129" x14ac:dyDescent="0.2">
      <c r="A16" s="6">
        <v>9</v>
      </c>
      <c r="B16" s="12" t="s">
        <v>248</v>
      </c>
      <c r="C16" s="14" t="s">
        <v>237</v>
      </c>
      <c r="D16" s="12">
        <v>1</v>
      </c>
      <c r="E16" s="13">
        <v>3850</v>
      </c>
      <c r="F16" s="29">
        <v>0.05</v>
      </c>
      <c r="G16" s="13">
        <f t="shared" si="0"/>
        <v>3657.5</v>
      </c>
      <c r="H16" s="13">
        <f t="shared" si="1"/>
        <v>385</v>
      </c>
      <c r="I16" s="13">
        <f t="shared" si="2"/>
        <v>385</v>
      </c>
      <c r="J16" s="13">
        <f t="shared" si="3"/>
        <v>385</v>
      </c>
    </row>
    <row r="17" spans="1:10" ht="114.75" x14ac:dyDescent="0.2">
      <c r="A17" s="6">
        <v>10</v>
      </c>
      <c r="B17" s="12" t="s">
        <v>177</v>
      </c>
      <c r="C17" s="14" t="s">
        <v>240</v>
      </c>
      <c r="D17" s="12">
        <v>1</v>
      </c>
      <c r="E17" s="13">
        <v>3952</v>
      </c>
      <c r="F17" s="29">
        <v>0.05</v>
      </c>
      <c r="G17" s="13">
        <f t="shared" si="0"/>
        <v>3754.4</v>
      </c>
      <c r="H17" s="13">
        <f t="shared" si="1"/>
        <v>395.20000000000005</v>
      </c>
      <c r="I17" s="13">
        <f t="shared" si="2"/>
        <v>395.20000000000005</v>
      </c>
      <c r="J17" s="13">
        <f t="shared" si="3"/>
        <v>395.20000000000005</v>
      </c>
    </row>
    <row r="18" spans="1:10" ht="158.25" x14ac:dyDescent="0.2">
      <c r="A18" s="6">
        <v>11</v>
      </c>
      <c r="B18" s="12" t="s">
        <v>178</v>
      </c>
      <c r="C18" s="14" t="s">
        <v>273</v>
      </c>
      <c r="D18" s="12">
        <v>1</v>
      </c>
      <c r="E18" s="13">
        <v>4312</v>
      </c>
      <c r="F18" s="29">
        <v>0.05</v>
      </c>
      <c r="G18" s="13">
        <f t="shared" si="0"/>
        <v>4096.3999999999996</v>
      </c>
      <c r="H18" s="13">
        <f t="shared" si="1"/>
        <v>431.20000000000005</v>
      </c>
      <c r="I18" s="13">
        <f t="shared" si="2"/>
        <v>431.20000000000005</v>
      </c>
      <c r="J18" s="13">
        <f t="shared" si="3"/>
        <v>431.20000000000005</v>
      </c>
    </row>
    <row r="19" spans="1:10" ht="114.75" x14ac:dyDescent="0.2">
      <c r="A19" s="6">
        <v>12</v>
      </c>
      <c r="B19" s="12" t="s">
        <v>179</v>
      </c>
      <c r="C19" s="14" t="s">
        <v>241</v>
      </c>
      <c r="D19" s="12">
        <v>1</v>
      </c>
      <c r="E19" s="13">
        <v>4568.8</v>
      </c>
      <c r="F19" s="29">
        <v>0.05</v>
      </c>
      <c r="G19" s="13">
        <f t="shared" si="0"/>
        <v>4340.3600000000006</v>
      </c>
      <c r="H19" s="13">
        <f t="shared" si="1"/>
        <v>456.88000000000005</v>
      </c>
      <c r="I19" s="13">
        <f t="shared" si="2"/>
        <v>456.88000000000005</v>
      </c>
      <c r="J19" s="13">
        <f t="shared" si="3"/>
        <v>456.88000000000005</v>
      </c>
    </row>
    <row r="20" spans="1:10" ht="9.75" customHeight="1" x14ac:dyDescent="0.2">
      <c r="A20" s="7"/>
      <c r="B20" s="7"/>
      <c r="C20" s="7"/>
      <c r="D20" s="7"/>
      <c r="E20" s="7"/>
      <c r="F20" s="7"/>
      <c r="G20" s="7"/>
      <c r="H20" s="7"/>
      <c r="I20" s="7"/>
      <c r="J20" s="7"/>
    </row>
    <row r="21" spans="1:10" s="16" customFormat="1" ht="20.25" customHeight="1" x14ac:dyDescent="0.3">
      <c r="A21" s="41" t="s">
        <v>13</v>
      </c>
      <c r="B21" s="41"/>
      <c r="C21" s="41"/>
      <c r="D21" s="41"/>
      <c r="E21" s="41"/>
      <c r="F21" s="41"/>
      <c r="G21" s="41"/>
      <c r="H21" s="41"/>
      <c r="I21" s="41"/>
      <c r="J21" s="41"/>
    </row>
    <row r="22" spans="1:10" s="16" customFormat="1" ht="14.25" customHeight="1" x14ac:dyDescent="0.2">
      <c r="A22" s="42" t="s">
        <v>22</v>
      </c>
      <c r="B22" s="42"/>
      <c r="C22" s="42"/>
      <c r="D22" s="42"/>
      <c r="E22" s="42"/>
      <c r="F22" s="42"/>
      <c r="G22" s="42"/>
      <c r="H22" s="42"/>
      <c r="I22" s="42"/>
      <c r="J22" s="42"/>
    </row>
    <row r="23" spans="1:10" x14ac:dyDescent="0.2">
      <c r="A23" s="6">
        <v>1</v>
      </c>
      <c r="B23" s="12" t="s">
        <v>180</v>
      </c>
      <c r="C23" s="14" t="s">
        <v>181</v>
      </c>
      <c r="D23" s="12">
        <v>1</v>
      </c>
      <c r="E23" s="13">
        <v>2256</v>
      </c>
      <c r="F23" s="29">
        <v>0.05</v>
      </c>
      <c r="G23" s="13">
        <f t="shared" ref="G23:G34" si="4">E23-(E23*F23)</f>
        <v>2143.1999999999998</v>
      </c>
      <c r="H23" s="13">
        <v>188</v>
      </c>
      <c r="I23" s="13">
        <v>188</v>
      </c>
      <c r="J23" s="13">
        <v>188</v>
      </c>
    </row>
    <row r="24" spans="1:10" ht="28.5" x14ac:dyDescent="0.2">
      <c r="A24" s="6">
        <v>2</v>
      </c>
      <c r="B24" s="12" t="s">
        <v>182</v>
      </c>
      <c r="C24" s="14" t="s">
        <v>183</v>
      </c>
      <c r="D24" s="12">
        <v>1</v>
      </c>
      <c r="E24" s="13">
        <v>2436</v>
      </c>
      <c r="F24" s="29">
        <v>0.05</v>
      </c>
      <c r="G24" s="13">
        <f t="shared" si="4"/>
        <v>2314.1999999999998</v>
      </c>
      <c r="H24" s="13">
        <v>203</v>
      </c>
      <c r="I24" s="13">
        <v>203</v>
      </c>
      <c r="J24" s="13">
        <v>203</v>
      </c>
    </row>
    <row r="25" spans="1:10" ht="28.5" x14ac:dyDescent="0.2">
      <c r="A25" s="6">
        <v>3</v>
      </c>
      <c r="B25" s="12" t="s">
        <v>184</v>
      </c>
      <c r="C25" s="14" t="s">
        <v>185</v>
      </c>
      <c r="D25" s="12">
        <v>1</v>
      </c>
      <c r="E25" s="13">
        <v>2280</v>
      </c>
      <c r="F25" s="29">
        <v>0.05</v>
      </c>
      <c r="G25" s="13">
        <f t="shared" si="4"/>
        <v>2166</v>
      </c>
      <c r="H25" s="13">
        <v>190</v>
      </c>
      <c r="I25" s="13">
        <v>190</v>
      </c>
      <c r="J25" s="13">
        <v>190</v>
      </c>
    </row>
    <row r="26" spans="1:10" x14ac:dyDescent="0.2">
      <c r="A26" s="6">
        <v>4</v>
      </c>
      <c r="B26" s="12" t="s">
        <v>186</v>
      </c>
      <c r="C26" s="14" t="s">
        <v>187</v>
      </c>
      <c r="D26" s="12">
        <v>1</v>
      </c>
      <c r="E26" s="13">
        <v>2610</v>
      </c>
      <c r="F26" s="29">
        <v>0.05</v>
      </c>
      <c r="G26" s="13">
        <f t="shared" si="4"/>
        <v>2479.5</v>
      </c>
      <c r="H26" s="13">
        <v>217</v>
      </c>
      <c r="I26" s="13">
        <v>217</v>
      </c>
      <c r="J26" s="13">
        <v>217</v>
      </c>
    </row>
    <row r="27" spans="1:10" x14ac:dyDescent="0.2">
      <c r="A27" s="6">
        <v>5</v>
      </c>
      <c r="B27" s="12" t="s">
        <v>188</v>
      </c>
      <c r="C27" s="14" t="s">
        <v>189</v>
      </c>
      <c r="D27" s="12">
        <v>1</v>
      </c>
      <c r="E27" s="13">
        <v>4110</v>
      </c>
      <c r="F27" s="29">
        <v>0.05</v>
      </c>
      <c r="G27" s="13">
        <f t="shared" si="4"/>
        <v>3904.5</v>
      </c>
      <c r="H27" s="13">
        <v>342</v>
      </c>
      <c r="I27" s="13">
        <v>342</v>
      </c>
      <c r="J27" s="13">
        <v>342</v>
      </c>
    </row>
    <row r="28" spans="1:10" x14ac:dyDescent="0.2">
      <c r="A28" s="6">
        <v>6</v>
      </c>
      <c r="B28" s="12" t="s">
        <v>190</v>
      </c>
      <c r="C28" s="14" t="s">
        <v>191</v>
      </c>
      <c r="D28" s="12">
        <v>1</v>
      </c>
      <c r="E28" s="13">
        <v>3858</v>
      </c>
      <c r="F28" s="29">
        <v>0.05</v>
      </c>
      <c r="G28" s="13">
        <f t="shared" si="4"/>
        <v>3665.1</v>
      </c>
      <c r="H28" s="13">
        <v>322</v>
      </c>
      <c r="I28" s="13">
        <v>322</v>
      </c>
      <c r="J28" s="13">
        <v>322</v>
      </c>
    </row>
    <row r="29" spans="1:10" x14ac:dyDescent="0.2">
      <c r="A29" s="6">
        <v>7</v>
      </c>
      <c r="B29" s="12" t="s">
        <v>192</v>
      </c>
      <c r="C29" s="14" t="s">
        <v>193</v>
      </c>
      <c r="D29" s="12">
        <v>1</v>
      </c>
      <c r="E29" s="13">
        <v>4472</v>
      </c>
      <c r="F29" s="29">
        <v>0.05</v>
      </c>
      <c r="G29" s="13">
        <f t="shared" si="4"/>
        <v>4248.3999999999996</v>
      </c>
      <c r="H29" s="13">
        <v>372</v>
      </c>
      <c r="I29" s="13">
        <v>372</v>
      </c>
      <c r="J29" s="13">
        <v>372</v>
      </c>
    </row>
    <row r="30" spans="1:10" ht="28.5" x14ac:dyDescent="0.2">
      <c r="A30" s="6">
        <v>8</v>
      </c>
      <c r="B30" s="12" t="s">
        <v>235</v>
      </c>
      <c r="C30" s="14" t="s">
        <v>249</v>
      </c>
      <c r="D30" s="12">
        <v>1</v>
      </c>
      <c r="E30" s="13">
        <v>3330</v>
      </c>
      <c r="F30" s="29">
        <v>0.05</v>
      </c>
      <c r="G30" s="13">
        <f t="shared" si="4"/>
        <v>3163.5</v>
      </c>
      <c r="H30" s="13">
        <v>278</v>
      </c>
      <c r="I30" s="13">
        <v>278</v>
      </c>
      <c r="J30" s="13">
        <v>278</v>
      </c>
    </row>
    <row r="31" spans="1:10" ht="42.75" x14ac:dyDescent="0.2">
      <c r="A31" s="6">
        <v>9</v>
      </c>
      <c r="B31" s="12" t="s">
        <v>236</v>
      </c>
      <c r="C31" s="14" t="s">
        <v>250</v>
      </c>
      <c r="D31" s="12">
        <v>1</v>
      </c>
      <c r="E31" s="13">
        <v>2850</v>
      </c>
      <c r="F31" s="29">
        <v>0.05</v>
      </c>
      <c r="G31" s="13">
        <f t="shared" si="4"/>
        <v>2707.5</v>
      </c>
      <c r="H31" s="13">
        <v>238</v>
      </c>
      <c r="I31" s="13">
        <v>238</v>
      </c>
      <c r="J31" s="13">
        <v>238</v>
      </c>
    </row>
    <row r="32" spans="1:10" x14ac:dyDescent="0.2">
      <c r="A32" s="6">
        <v>10</v>
      </c>
      <c r="B32" s="12" t="s">
        <v>194</v>
      </c>
      <c r="C32" s="14" t="s">
        <v>195</v>
      </c>
      <c r="D32" s="12">
        <v>1</v>
      </c>
      <c r="E32" s="13">
        <v>2952</v>
      </c>
      <c r="F32" s="29">
        <v>0.05</v>
      </c>
      <c r="G32" s="13">
        <f t="shared" si="4"/>
        <v>2804.4</v>
      </c>
      <c r="H32" s="13">
        <v>246</v>
      </c>
      <c r="I32" s="13">
        <v>246</v>
      </c>
      <c r="J32" s="13">
        <v>246</v>
      </c>
    </row>
    <row r="33" spans="1:10" ht="28.5" x14ac:dyDescent="0.2">
      <c r="A33" s="6">
        <v>11</v>
      </c>
      <c r="B33" s="12" t="s">
        <v>196</v>
      </c>
      <c r="C33" s="14" t="s">
        <v>197</v>
      </c>
      <c r="D33" s="12">
        <v>1</v>
      </c>
      <c r="E33" s="13">
        <v>3312</v>
      </c>
      <c r="F33" s="29">
        <v>0.05</v>
      </c>
      <c r="G33" s="13">
        <f t="shared" si="4"/>
        <v>3146.4</v>
      </c>
      <c r="H33" s="13">
        <v>276</v>
      </c>
      <c r="I33" s="13">
        <v>276</v>
      </c>
      <c r="J33" s="13">
        <v>276</v>
      </c>
    </row>
    <row r="34" spans="1:10" ht="28.5" x14ac:dyDescent="0.2">
      <c r="A34" s="6">
        <v>12</v>
      </c>
      <c r="B34" s="12" t="s">
        <v>198</v>
      </c>
      <c r="C34" s="14" t="s">
        <v>199</v>
      </c>
      <c r="D34" s="12">
        <v>1</v>
      </c>
      <c r="E34" s="13">
        <v>3569</v>
      </c>
      <c r="F34" s="29">
        <v>0.05</v>
      </c>
      <c r="G34" s="13">
        <f t="shared" si="4"/>
        <v>3390.55</v>
      </c>
      <c r="H34" s="13">
        <v>297</v>
      </c>
      <c r="I34" s="13">
        <v>297</v>
      </c>
      <c r="J34" s="13">
        <v>297</v>
      </c>
    </row>
    <row r="35" spans="1:10" ht="9.75" customHeight="1" x14ac:dyDescent="0.2">
      <c r="A35" s="7"/>
      <c r="B35" s="7"/>
      <c r="C35" s="7"/>
      <c r="D35" s="7"/>
      <c r="E35" s="7"/>
      <c r="F35" s="7"/>
      <c r="G35" s="7"/>
      <c r="H35" s="7"/>
      <c r="I35" s="7"/>
      <c r="J35" s="7"/>
    </row>
    <row r="36" spans="1:10" s="16" customFormat="1" ht="20.25" customHeight="1" x14ac:dyDescent="0.3">
      <c r="A36" s="41" t="s">
        <v>15</v>
      </c>
      <c r="B36" s="41"/>
      <c r="C36" s="41"/>
      <c r="D36" s="41"/>
      <c r="E36" s="41"/>
      <c r="F36" s="41"/>
      <c r="G36" s="41"/>
      <c r="H36" s="41"/>
      <c r="I36" s="41"/>
      <c r="J36" s="41"/>
    </row>
    <row r="37" spans="1:10" s="16" customFormat="1" ht="14.25" customHeight="1" x14ac:dyDescent="0.2">
      <c r="A37" s="42" t="s">
        <v>17</v>
      </c>
      <c r="B37" s="42"/>
      <c r="C37" s="42"/>
      <c r="D37" s="42"/>
      <c r="E37" s="42"/>
      <c r="F37" s="42"/>
      <c r="G37" s="42"/>
      <c r="H37" s="42"/>
      <c r="I37" s="42"/>
      <c r="J37" s="42"/>
    </row>
    <row r="38" spans="1:10" x14ac:dyDescent="0.2">
      <c r="A38" s="6">
        <v>1</v>
      </c>
      <c r="B38" s="6" t="s">
        <v>239</v>
      </c>
      <c r="C38" s="6" t="s">
        <v>164</v>
      </c>
      <c r="D38" s="6">
        <v>1</v>
      </c>
      <c r="E38" s="15">
        <v>1200</v>
      </c>
      <c r="F38" s="29">
        <v>0</v>
      </c>
      <c r="G38" s="13">
        <f>E38-(E38*F38)</f>
        <v>1200</v>
      </c>
      <c r="H38" s="15">
        <v>120</v>
      </c>
      <c r="I38" s="15">
        <v>120</v>
      </c>
      <c r="J38" s="15">
        <v>120</v>
      </c>
    </row>
    <row r="39" spans="1:10" ht="9.75" customHeight="1" x14ac:dyDescent="0.2">
      <c r="A39" s="7"/>
      <c r="B39" s="7"/>
      <c r="C39" s="7"/>
      <c r="D39" s="7"/>
      <c r="E39" s="7"/>
      <c r="F39" s="7"/>
      <c r="G39" s="7"/>
      <c r="H39" s="7"/>
      <c r="I39" s="7"/>
      <c r="J39" s="7"/>
    </row>
    <row r="40" spans="1:10" s="16" customFormat="1" ht="20.25" customHeight="1" x14ac:dyDescent="0.3">
      <c r="A40" s="41" t="s">
        <v>16</v>
      </c>
      <c r="B40" s="41"/>
      <c r="C40" s="41"/>
      <c r="D40" s="41"/>
      <c r="E40" s="41"/>
      <c r="F40" s="41"/>
      <c r="G40" s="41"/>
      <c r="H40" s="41"/>
      <c r="I40" s="41"/>
      <c r="J40" s="41"/>
    </row>
    <row r="41" spans="1:10" s="16" customFormat="1" ht="14.25" customHeight="1" x14ac:dyDescent="0.2">
      <c r="A41" s="42" t="s">
        <v>18</v>
      </c>
      <c r="B41" s="42"/>
      <c r="C41" s="42"/>
      <c r="D41" s="42"/>
      <c r="E41" s="42"/>
      <c r="F41" s="42"/>
      <c r="G41" s="42"/>
      <c r="H41" s="42"/>
      <c r="I41" s="42"/>
      <c r="J41" s="42"/>
    </row>
    <row r="42" spans="1:10" ht="21.75" customHeight="1" x14ac:dyDescent="0.2">
      <c r="A42" s="6">
        <v>1</v>
      </c>
      <c r="B42" s="12" t="s">
        <v>165</v>
      </c>
      <c r="C42" s="14" t="s">
        <v>166</v>
      </c>
      <c r="D42" s="12">
        <v>1</v>
      </c>
      <c r="E42" s="13">
        <v>1520</v>
      </c>
      <c r="F42" s="29">
        <v>0</v>
      </c>
      <c r="G42" s="13">
        <f t="shared" ref="G42:G44" si="5">E42-(E42*F42)</f>
        <v>1520</v>
      </c>
      <c r="H42" s="12" t="s">
        <v>67</v>
      </c>
      <c r="I42" s="12" t="s">
        <v>67</v>
      </c>
      <c r="J42" s="12" t="s">
        <v>67</v>
      </c>
    </row>
    <row r="43" spans="1:10" ht="21.75" customHeight="1" x14ac:dyDescent="0.2">
      <c r="A43" s="6">
        <v>2</v>
      </c>
      <c r="B43" s="12" t="s">
        <v>168</v>
      </c>
      <c r="C43" s="14" t="s">
        <v>169</v>
      </c>
      <c r="D43" s="12">
        <v>1</v>
      </c>
      <c r="E43" s="13">
        <v>1520</v>
      </c>
      <c r="F43" s="29">
        <v>0</v>
      </c>
      <c r="G43" s="13">
        <f t="shared" si="5"/>
        <v>1520</v>
      </c>
      <c r="H43" s="12" t="s">
        <v>67</v>
      </c>
      <c r="I43" s="12" t="s">
        <v>67</v>
      </c>
      <c r="J43" s="12" t="s">
        <v>67</v>
      </c>
    </row>
    <row r="44" spans="1:10" ht="21.75" customHeight="1" x14ac:dyDescent="0.2">
      <c r="A44" s="6">
        <v>3</v>
      </c>
      <c r="B44" s="12" t="s">
        <v>200</v>
      </c>
      <c r="C44" s="14" t="s">
        <v>201</v>
      </c>
      <c r="D44" s="12">
        <v>1</v>
      </c>
      <c r="E44" s="13">
        <v>60</v>
      </c>
      <c r="F44" s="29">
        <v>0</v>
      </c>
      <c r="G44" s="13">
        <f t="shared" si="5"/>
        <v>60</v>
      </c>
      <c r="H44" s="13">
        <v>5</v>
      </c>
      <c r="I44" s="13">
        <v>5</v>
      </c>
      <c r="J44" s="13">
        <v>5</v>
      </c>
    </row>
    <row r="46" spans="1:10" ht="36.75" customHeight="1" x14ac:dyDescent="0.25">
      <c r="A46" s="47" t="s">
        <v>29</v>
      </c>
      <c r="B46" s="49"/>
      <c r="C46" s="49"/>
      <c r="D46" s="11">
        <v>0.02</v>
      </c>
      <c r="E46" s="1" t="s">
        <v>269</v>
      </c>
    </row>
  </sheetData>
  <mergeCells count="13">
    <mergeCell ref="A46:C46"/>
    <mergeCell ref="A21:J21"/>
    <mergeCell ref="A22:J22"/>
    <mergeCell ref="A36:J36"/>
    <mergeCell ref="A37:J37"/>
    <mergeCell ref="A40:J40"/>
    <mergeCell ref="A41:J41"/>
    <mergeCell ref="A7:J7"/>
    <mergeCell ref="A1:B1"/>
    <mergeCell ref="A2:J2"/>
    <mergeCell ref="A3:J3"/>
    <mergeCell ref="A4:J4"/>
    <mergeCell ref="A6:J6"/>
  </mergeCells>
  <pageMargins left="0.7" right="0.7" top="0.75" bottom="0.75" header="0.3" footer="0.3"/>
  <pageSetup scale="60" fitToHeight="0" orientation="landscape" horizontalDpi="4294967294" verticalDpi="4294967294" r:id="rId1"/>
  <headerFooter>
    <oddHeader xml:space="preserve">&amp;C&amp;"-,Bold"ATTACHMENT K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showGridLines="0" zoomScale="85" zoomScaleNormal="85" workbookViewId="0">
      <selection activeCell="C29" sqref="C29"/>
    </sheetView>
  </sheetViews>
  <sheetFormatPr defaultColWidth="9.140625" defaultRowHeight="14.25" x14ac:dyDescent="0.2"/>
  <cols>
    <col min="1" max="1" width="9.140625" style="1"/>
    <col min="2" max="2" width="26" style="1" customWidth="1"/>
    <col min="3" max="3" width="48.7109375" style="1" customWidth="1"/>
    <col min="4" max="4" width="14.5703125" style="1" customWidth="1"/>
    <col min="5" max="5" width="16.7109375" style="1" customWidth="1"/>
    <col min="6" max="6" width="14.28515625" style="1" customWidth="1"/>
    <col min="7" max="7" width="31.5703125" style="1" customWidth="1"/>
    <col min="8" max="10" width="16.7109375" style="1" customWidth="1"/>
    <col min="11" max="16384" width="9.140625" style="1"/>
  </cols>
  <sheetData>
    <row r="1" spans="1:10" ht="33" customHeight="1" x14ac:dyDescent="0.25">
      <c r="A1" s="43" t="s">
        <v>23</v>
      </c>
      <c r="B1" s="44"/>
      <c r="C1" s="8" t="str">
        <f>TENPRINT!C1</f>
        <v>DataWorks Plus, LLC</v>
      </c>
    </row>
    <row r="2" spans="1:10" ht="33" customHeight="1" x14ac:dyDescent="0.25">
      <c r="A2" s="45" t="s">
        <v>20</v>
      </c>
      <c r="B2" s="45"/>
      <c r="C2" s="45"/>
      <c r="D2" s="45"/>
      <c r="E2" s="45"/>
      <c r="F2" s="45"/>
      <c r="G2" s="45"/>
      <c r="H2" s="45"/>
      <c r="I2" s="45"/>
      <c r="J2" s="45"/>
    </row>
    <row r="3" spans="1:10" ht="22.5" customHeight="1" x14ac:dyDescent="0.25">
      <c r="A3" s="45" t="s">
        <v>30</v>
      </c>
      <c r="B3" s="45"/>
      <c r="C3" s="45"/>
      <c r="D3" s="45"/>
      <c r="E3" s="45"/>
      <c r="F3" s="45"/>
      <c r="G3" s="45"/>
      <c r="H3" s="45"/>
      <c r="I3" s="45"/>
      <c r="J3" s="45"/>
    </row>
    <row r="4" spans="1:10" s="2" customFormat="1" ht="22.5" customHeight="1" x14ac:dyDescent="0.25">
      <c r="A4" s="46" t="s">
        <v>21</v>
      </c>
      <c r="B4" s="46"/>
      <c r="C4" s="46"/>
      <c r="D4" s="46"/>
      <c r="E4" s="46"/>
      <c r="F4" s="46"/>
      <c r="G4" s="46"/>
      <c r="H4" s="46"/>
      <c r="I4" s="46"/>
      <c r="J4" s="46"/>
    </row>
    <row r="5" spans="1:10" s="3" customFormat="1" ht="77.25" customHeight="1" x14ac:dyDescent="0.2">
      <c r="A5" s="4" t="s">
        <v>10</v>
      </c>
      <c r="B5" s="4" t="s">
        <v>0</v>
      </c>
      <c r="C5" s="4" t="s">
        <v>8</v>
      </c>
      <c r="D5" s="4" t="s">
        <v>3</v>
      </c>
      <c r="E5" s="4" t="s">
        <v>1</v>
      </c>
      <c r="F5" s="4" t="s">
        <v>2</v>
      </c>
      <c r="G5" s="5" t="s">
        <v>7</v>
      </c>
      <c r="H5" s="4" t="s">
        <v>4</v>
      </c>
      <c r="I5" s="4" t="s">
        <v>5</v>
      </c>
      <c r="J5" s="4" t="s">
        <v>6</v>
      </c>
    </row>
    <row r="6" spans="1:10" s="2" customFormat="1" ht="20.25" customHeight="1" x14ac:dyDescent="0.3">
      <c r="A6" s="41" t="s">
        <v>30</v>
      </c>
      <c r="B6" s="41"/>
      <c r="C6" s="41"/>
      <c r="D6" s="41"/>
      <c r="E6" s="41"/>
      <c r="F6" s="41"/>
      <c r="G6" s="41"/>
      <c r="H6" s="41"/>
      <c r="I6" s="41"/>
      <c r="J6" s="41"/>
    </row>
    <row r="7" spans="1:10" s="2" customFormat="1" ht="28.5" x14ac:dyDescent="0.2">
      <c r="A7" s="6">
        <v>1</v>
      </c>
      <c r="B7" s="23" t="s">
        <v>32</v>
      </c>
      <c r="C7" s="35" t="s">
        <v>33</v>
      </c>
      <c r="D7" s="23">
        <v>1</v>
      </c>
      <c r="E7" s="31">
        <v>15789</v>
      </c>
      <c r="F7" s="36">
        <v>0</v>
      </c>
      <c r="G7" s="31">
        <f>E7-(E7*F7)</f>
        <v>15789</v>
      </c>
      <c r="H7" s="37">
        <f t="shared" ref="H7:H22" si="0">(G7*0.1)</f>
        <v>1578.9</v>
      </c>
      <c r="I7" s="37">
        <f>(G7*0.1)</f>
        <v>1578.9</v>
      </c>
      <c r="J7" s="37">
        <f t="shared" ref="J7:J22" si="1">(G7*0.1)</f>
        <v>1578.9</v>
      </c>
    </row>
    <row r="8" spans="1:10" ht="28.5" x14ac:dyDescent="0.2">
      <c r="A8" s="6">
        <v>2</v>
      </c>
      <c r="B8" s="23" t="s">
        <v>34</v>
      </c>
      <c r="C8" s="35" t="s">
        <v>35</v>
      </c>
      <c r="D8" s="23">
        <v>1</v>
      </c>
      <c r="E8" s="31">
        <v>21053</v>
      </c>
      <c r="F8" s="36">
        <v>0</v>
      </c>
      <c r="G8" s="31">
        <f t="shared" ref="G8:G22" si="2">E8-(E8*F8)</f>
        <v>21053</v>
      </c>
      <c r="H8" s="37">
        <f t="shared" si="0"/>
        <v>2105.3000000000002</v>
      </c>
      <c r="I8" s="37">
        <f>(G8*0.1)</f>
        <v>2105.3000000000002</v>
      </c>
      <c r="J8" s="37">
        <f t="shared" si="1"/>
        <v>2105.3000000000002</v>
      </c>
    </row>
    <row r="9" spans="1:10" ht="28.5" x14ac:dyDescent="0.2">
      <c r="A9" s="6">
        <v>3</v>
      </c>
      <c r="B9" s="23" t="s">
        <v>36</v>
      </c>
      <c r="C9" s="35" t="s">
        <v>37</v>
      </c>
      <c r="D9" s="23">
        <v>1</v>
      </c>
      <c r="E9" s="31">
        <v>26316</v>
      </c>
      <c r="F9" s="36">
        <v>0</v>
      </c>
      <c r="G9" s="31">
        <f t="shared" si="2"/>
        <v>26316</v>
      </c>
      <c r="H9" s="37">
        <f t="shared" si="0"/>
        <v>2631.6000000000004</v>
      </c>
      <c r="I9" s="37">
        <f>(G9*0.1)</f>
        <v>2631.6000000000004</v>
      </c>
      <c r="J9" s="37">
        <f t="shared" si="1"/>
        <v>2631.6000000000004</v>
      </c>
    </row>
    <row r="10" spans="1:10" s="2" customFormat="1" ht="28.5" x14ac:dyDescent="0.2">
      <c r="A10" s="6">
        <v>4</v>
      </c>
      <c r="B10" s="23" t="s">
        <v>38</v>
      </c>
      <c r="C10" s="35" t="s">
        <v>39</v>
      </c>
      <c r="D10" s="23">
        <v>1</v>
      </c>
      <c r="E10" s="31">
        <v>31579</v>
      </c>
      <c r="F10" s="36">
        <v>0</v>
      </c>
      <c r="G10" s="31">
        <f t="shared" si="2"/>
        <v>31579</v>
      </c>
      <c r="H10" s="37">
        <f t="shared" si="0"/>
        <v>3157.9</v>
      </c>
      <c r="I10" s="37">
        <f>(G10*0.1)</f>
        <v>3157.9</v>
      </c>
      <c r="J10" s="37">
        <f t="shared" si="1"/>
        <v>3157.9</v>
      </c>
    </row>
    <row r="11" spans="1:10" s="2" customFormat="1" ht="28.5" x14ac:dyDescent="0.2">
      <c r="A11" s="6">
        <v>5</v>
      </c>
      <c r="B11" s="23" t="s">
        <v>40</v>
      </c>
      <c r="C11" s="35" t="s">
        <v>41</v>
      </c>
      <c r="D11" s="23">
        <v>1</v>
      </c>
      <c r="E11" s="31">
        <v>36842</v>
      </c>
      <c r="F11" s="36">
        <v>0</v>
      </c>
      <c r="G11" s="31">
        <f t="shared" si="2"/>
        <v>36842</v>
      </c>
      <c r="H11" s="37">
        <f t="shared" si="0"/>
        <v>3684.2000000000003</v>
      </c>
      <c r="I11" s="37">
        <f>+(G11*0.1)</f>
        <v>3684.2000000000003</v>
      </c>
      <c r="J11" s="37">
        <f t="shared" si="1"/>
        <v>3684.2000000000003</v>
      </c>
    </row>
    <row r="12" spans="1:10" s="2" customFormat="1" ht="28.5" x14ac:dyDescent="0.2">
      <c r="A12" s="6">
        <v>6</v>
      </c>
      <c r="B12" s="23" t="s">
        <v>42</v>
      </c>
      <c r="C12" s="35" t="s">
        <v>43</v>
      </c>
      <c r="D12" s="23">
        <v>1</v>
      </c>
      <c r="E12" s="31">
        <v>42105</v>
      </c>
      <c r="F12" s="36">
        <v>0</v>
      </c>
      <c r="G12" s="31">
        <f t="shared" si="2"/>
        <v>42105</v>
      </c>
      <c r="H12" s="37">
        <f t="shared" si="0"/>
        <v>4210.5</v>
      </c>
      <c r="I12" s="37">
        <f t="shared" ref="I12:I22" si="3">(G12*0.1)</f>
        <v>4210.5</v>
      </c>
      <c r="J12" s="37">
        <f t="shared" si="1"/>
        <v>4210.5</v>
      </c>
    </row>
    <row r="13" spans="1:10" s="2" customFormat="1" ht="42.75" x14ac:dyDescent="0.2">
      <c r="A13" s="6">
        <v>7</v>
      </c>
      <c r="B13" s="23" t="s">
        <v>44</v>
      </c>
      <c r="C13" s="35" t="s">
        <v>45</v>
      </c>
      <c r="D13" s="23">
        <v>1</v>
      </c>
      <c r="E13" s="31">
        <v>52632</v>
      </c>
      <c r="F13" s="36">
        <v>0</v>
      </c>
      <c r="G13" s="31">
        <f t="shared" si="2"/>
        <v>52632</v>
      </c>
      <c r="H13" s="37">
        <f t="shared" si="0"/>
        <v>5263.2000000000007</v>
      </c>
      <c r="I13" s="37">
        <f t="shared" si="3"/>
        <v>5263.2000000000007</v>
      </c>
      <c r="J13" s="37">
        <f t="shared" si="1"/>
        <v>5263.2000000000007</v>
      </c>
    </row>
    <row r="14" spans="1:10" s="2" customFormat="1" ht="42.75" x14ac:dyDescent="0.2">
      <c r="A14" s="6">
        <v>8</v>
      </c>
      <c r="B14" s="23" t="s">
        <v>46</v>
      </c>
      <c r="C14" s="35" t="s">
        <v>47</v>
      </c>
      <c r="D14" s="23">
        <v>1</v>
      </c>
      <c r="E14" s="31">
        <v>78947</v>
      </c>
      <c r="F14" s="36">
        <v>0</v>
      </c>
      <c r="G14" s="31">
        <f t="shared" si="2"/>
        <v>78947</v>
      </c>
      <c r="H14" s="37">
        <f t="shared" si="0"/>
        <v>7894.7000000000007</v>
      </c>
      <c r="I14" s="37">
        <f t="shared" si="3"/>
        <v>7894.7000000000007</v>
      </c>
      <c r="J14" s="37">
        <f t="shared" si="1"/>
        <v>7894.7000000000007</v>
      </c>
    </row>
    <row r="15" spans="1:10" s="2" customFormat="1" ht="42.75" x14ac:dyDescent="0.2">
      <c r="A15" s="6">
        <v>9</v>
      </c>
      <c r="B15" s="23" t="s">
        <v>48</v>
      </c>
      <c r="C15" s="35" t="s">
        <v>49</v>
      </c>
      <c r="D15" s="23">
        <v>1</v>
      </c>
      <c r="E15" s="31">
        <v>105263</v>
      </c>
      <c r="F15" s="36">
        <v>0</v>
      </c>
      <c r="G15" s="31">
        <f t="shared" si="2"/>
        <v>105263</v>
      </c>
      <c r="H15" s="37">
        <f t="shared" si="0"/>
        <v>10526.300000000001</v>
      </c>
      <c r="I15" s="37">
        <f t="shared" si="3"/>
        <v>10526.300000000001</v>
      </c>
      <c r="J15" s="37">
        <f t="shared" si="1"/>
        <v>10526.300000000001</v>
      </c>
    </row>
    <row r="16" spans="1:10" s="2" customFormat="1" ht="28.5" x14ac:dyDescent="0.2">
      <c r="A16" s="6">
        <v>10</v>
      </c>
      <c r="B16" s="23" t="s">
        <v>50</v>
      </c>
      <c r="C16" s="19" t="s">
        <v>51</v>
      </c>
      <c r="D16" s="23">
        <v>1</v>
      </c>
      <c r="E16" s="31">
        <v>10000</v>
      </c>
      <c r="F16" s="36">
        <v>0</v>
      </c>
      <c r="G16" s="31">
        <f t="shared" si="2"/>
        <v>10000</v>
      </c>
      <c r="H16" s="37">
        <f t="shared" si="0"/>
        <v>1000</v>
      </c>
      <c r="I16" s="37">
        <f t="shared" si="3"/>
        <v>1000</v>
      </c>
      <c r="J16" s="37">
        <f t="shared" si="1"/>
        <v>1000</v>
      </c>
    </row>
    <row r="17" spans="1:10" s="2" customFormat="1" ht="28.5" x14ac:dyDescent="0.2">
      <c r="A17" s="6">
        <v>11</v>
      </c>
      <c r="B17" s="23" t="s">
        <v>52</v>
      </c>
      <c r="C17" s="19" t="s">
        <v>53</v>
      </c>
      <c r="D17" s="23">
        <v>1</v>
      </c>
      <c r="E17" s="31">
        <v>25000</v>
      </c>
      <c r="F17" s="36">
        <v>0</v>
      </c>
      <c r="G17" s="31">
        <f t="shared" si="2"/>
        <v>25000</v>
      </c>
      <c r="H17" s="37">
        <f t="shared" si="0"/>
        <v>2500</v>
      </c>
      <c r="I17" s="37">
        <f t="shared" si="3"/>
        <v>2500</v>
      </c>
      <c r="J17" s="37">
        <f t="shared" si="1"/>
        <v>2500</v>
      </c>
    </row>
    <row r="18" spans="1:10" s="2" customFormat="1" ht="28.5" x14ac:dyDescent="0.2">
      <c r="A18" s="6">
        <v>12</v>
      </c>
      <c r="B18" s="23" t="s">
        <v>54</v>
      </c>
      <c r="C18" s="19" t="s">
        <v>55</v>
      </c>
      <c r="D18" s="23">
        <v>1</v>
      </c>
      <c r="E18" s="31">
        <v>40000</v>
      </c>
      <c r="F18" s="36">
        <v>0</v>
      </c>
      <c r="G18" s="31">
        <f t="shared" si="2"/>
        <v>40000</v>
      </c>
      <c r="H18" s="37">
        <f t="shared" si="0"/>
        <v>4000</v>
      </c>
      <c r="I18" s="37">
        <f t="shared" si="3"/>
        <v>4000</v>
      </c>
      <c r="J18" s="37">
        <f t="shared" si="1"/>
        <v>4000</v>
      </c>
    </row>
    <row r="19" spans="1:10" s="2" customFormat="1" ht="28.5" x14ac:dyDescent="0.2">
      <c r="A19" s="6">
        <v>13</v>
      </c>
      <c r="B19" s="23" t="s">
        <v>56</v>
      </c>
      <c r="C19" s="19" t="s">
        <v>57</v>
      </c>
      <c r="D19" s="23">
        <v>1</v>
      </c>
      <c r="E19" s="31">
        <v>60000</v>
      </c>
      <c r="F19" s="36">
        <v>0</v>
      </c>
      <c r="G19" s="31">
        <f t="shared" si="2"/>
        <v>60000</v>
      </c>
      <c r="H19" s="37">
        <f t="shared" si="0"/>
        <v>6000</v>
      </c>
      <c r="I19" s="37">
        <f t="shared" si="3"/>
        <v>6000</v>
      </c>
      <c r="J19" s="37">
        <f t="shared" si="1"/>
        <v>6000</v>
      </c>
    </row>
    <row r="20" spans="1:10" s="2" customFormat="1" ht="28.5" x14ac:dyDescent="0.2">
      <c r="A20" s="6">
        <v>14</v>
      </c>
      <c r="B20" s="23" t="s">
        <v>58</v>
      </c>
      <c r="C20" s="19" t="s">
        <v>59</v>
      </c>
      <c r="D20" s="23">
        <v>1</v>
      </c>
      <c r="E20" s="31">
        <v>350000</v>
      </c>
      <c r="F20" s="36">
        <v>0</v>
      </c>
      <c r="G20" s="31">
        <f t="shared" si="2"/>
        <v>350000</v>
      </c>
      <c r="H20" s="37">
        <f t="shared" si="0"/>
        <v>35000</v>
      </c>
      <c r="I20" s="37">
        <f t="shared" si="3"/>
        <v>35000</v>
      </c>
      <c r="J20" s="37">
        <f t="shared" si="1"/>
        <v>35000</v>
      </c>
    </row>
    <row r="21" spans="1:10" s="2" customFormat="1" x14ac:dyDescent="0.2">
      <c r="A21" s="6">
        <v>15</v>
      </c>
      <c r="B21" s="23" t="s">
        <v>60</v>
      </c>
      <c r="C21" s="19" t="s">
        <v>61</v>
      </c>
      <c r="D21" s="23">
        <v>1</v>
      </c>
      <c r="E21" s="31">
        <v>6675</v>
      </c>
      <c r="F21" s="36">
        <v>0</v>
      </c>
      <c r="G21" s="31">
        <f t="shared" si="2"/>
        <v>6675</v>
      </c>
      <c r="H21" s="37">
        <f t="shared" si="0"/>
        <v>667.5</v>
      </c>
      <c r="I21" s="37">
        <f t="shared" si="3"/>
        <v>667.5</v>
      </c>
      <c r="J21" s="37">
        <f t="shared" si="1"/>
        <v>667.5</v>
      </c>
    </row>
    <row r="22" spans="1:10" s="2" customFormat="1" x14ac:dyDescent="0.2">
      <c r="A22" s="6">
        <v>16</v>
      </c>
      <c r="B22" s="23" t="s">
        <v>62</v>
      </c>
      <c r="C22" s="19" t="s">
        <v>63</v>
      </c>
      <c r="D22" s="23">
        <v>1</v>
      </c>
      <c r="E22" s="31">
        <v>7775</v>
      </c>
      <c r="F22" s="36">
        <v>0</v>
      </c>
      <c r="G22" s="31">
        <f t="shared" si="2"/>
        <v>7775</v>
      </c>
      <c r="H22" s="37">
        <f t="shared" si="0"/>
        <v>777.5</v>
      </c>
      <c r="I22" s="37">
        <f t="shared" si="3"/>
        <v>777.5</v>
      </c>
      <c r="J22" s="37">
        <f t="shared" si="1"/>
        <v>777.5</v>
      </c>
    </row>
    <row r="23" spans="1:10" s="2" customFormat="1" ht="28.5" x14ac:dyDescent="0.2">
      <c r="A23" s="6">
        <v>17</v>
      </c>
      <c r="B23" s="23" t="s">
        <v>64</v>
      </c>
      <c r="C23" s="19" t="s">
        <v>65</v>
      </c>
      <c r="D23" s="23" t="s">
        <v>66</v>
      </c>
      <c r="E23" s="31">
        <v>155</v>
      </c>
      <c r="F23" s="23">
        <v>0</v>
      </c>
      <c r="G23" s="23" t="s">
        <v>67</v>
      </c>
      <c r="H23" s="23" t="s">
        <v>67</v>
      </c>
      <c r="I23" s="23" t="s">
        <v>67</v>
      </c>
      <c r="J23" s="23" t="s">
        <v>67</v>
      </c>
    </row>
    <row r="24" spans="1:10" x14ac:dyDescent="0.2">
      <c r="A24" s="6">
        <v>18</v>
      </c>
      <c r="B24" s="23" t="s">
        <v>68</v>
      </c>
      <c r="C24" s="19" t="s">
        <v>69</v>
      </c>
      <c r="D24" s="23" t="s">
        <v>66</v>
      </c>
      <c r="E24" s="31">
        <v>200</v>
      </c>
      <c r="F24" s="23">
        <v>0</v>
      </c>
      <c r="G24" s="23" t="s">
        <v>67</v>
      </c>
      <c r="H24" s="23" t="s">
        <v>67</v>
      </c>
      <c r="I24" s="23" t="s">
        <v>67</v>
      </c>
      <c r="J24" s="23" t="s">
        <v>67</v>
      </c>
    </row>
    <row r="25" spans="1:10" ht="28.5" x14ac:dyDescent="0.2">
      <c r="A25" s="6">
        <v>19</v>
      </c>
      <c r="B25" s="23" t="s">
        <v>70</v>
      </c>
      <c r="C25" s="19" t="s">
        <v>71</v>
      </c>
      <c r="D25" s="23" t="s">
        <v>66</v>
      </c>
      <c r="E25" s="31">
        <v>180</v>
      </c>
      <c r="F25" s="23">
        <v>0</v>
      </c>
      <c r="G25" s="23" t="s">
        <v>67</v>
      </c>
      <c r="H25" s="23" t="s">
        <v>67</v>
      </c>
      <c r="I25" s="23" t="s">
        <v>67</v>
      </c>
      <c r="J25" s="23" t="s">
        <v>67</v>
      </c>
    </row>
    <row r="26" spans="1:10" ht="71.25" x14ac:dyDescent="0.2">
      <c r="A26" s="6">
        <v>20</v>
      </c>
      <c r="B26" s="23" t="s">
        <v>301</v>
      </c>
      <c r="C26" s="19" t="s">
        <v>300</v>
      </c>
      <c r="D26" s="23" t="s">
        <v>66</v>
      </c>
      <c r="E26" s="31">
        <v>260</v>
      </c>
      <c r="F26" s="23">
        <v>0</v>
      </c>
      <c r="G26" s="23" t="s">
        <v>67</v>
      </c>
      <c r="H26" s="23" t="s">
        <v>67</v>
      </c>
      <c r="I26" s="23" t="s">
        <v>67</v>
      </c>
      <c r="J26" s="23" t="s">
        <v>67</v>
      </c>
    </row>
  </sheetData>
  <mergeCells count="5">
    <mergeCell ref="A1:B1"/>
    <mergeCell ref="A2:J2"/>
    <mergeCell ref="A3:J3"/>
    <mergeCell ref="A4:J4"/>
    <mergeCell ref="A6:J6"/>
  </mergeCells>
  <pageMargins left="0.7" right="0.7" top="0.75" bottom="0.75" header="0.3" footer="0.3"/>
  <pageSetup scale="59" orientation="landscape" horizontalDpi="300" verticalDpi="300" r:id="rId1"/>
  <headerFooter>
    <oddHeader xml:space="preserve">&amp;C&amp;"-,Bold"ATTACHMENT K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c8c05d72-7b26-4688-8824-19f7b4c63236">7T7FSUANY6Z2-308-6</_dlc_DocId>
    <_dlc_DocIdUrl xmlns="c8c05d72-7b26-4688-8824-19f7b4c63236">
      <Url>https://dwsp.dataworksplus.com/sites/rfps/FLFDLEfdleitn1531/_layouts/DocIdRedir.aspx?ID=7T7FSUANY6Z2-308-6</Url>
      <Description>7T7FSUANY6Z2-308-6</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D9BD7E6C48D70C41BEA6C4D57DD777C3" ma:contentTypeVersion="0" ma:contentTypeDescription="Create a new document." ma:contentTypeScope="" ma:versionID="ae0a91b68edb271516c786b85c8233a4">
  <xsd:schema xmlns:xsd="http://www.w3.org/2001/XMLSchema" xmlns:xs="http://www.w3.org/2001/XMLSchema" xmlns:p="http://schemas.microsoft.com/office/2006/metadata/properties" xmlns:ns2="c8c05d72-7b26-4688-8824-19f7b4c63236" targetNamespace="http://schemas.microsoft.com/office/2006/metadata/properties" ma:root="true" ma:fieldsID="d5595818be39acd17df3e5f688398df6" ns2:_="">
    <xsd:import namespace="c8c05d72-7b26-4688-8824-19f7b4c6323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c05d72-7b26-4688-8824-19f7b4c6323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ECB6E3-01CD-4956-8674-A5D054976F95}">
  <ds:schemaRefs>
    <ds:schemaRef ds:uri="http://schemas.microsoft.com/sharepoint/events"/>
  </ds:schemaRefs>
</ds:datastoreItem>
</file>

<file path=customXml/itemProps2.xml><?xml version="1.0" encoding="utf-8"?>
<ds:datastoreItem xmlns:ds="http://schemas.openxmlformats.org/officeDocument/2006/customXml" ds:itemID="{9BD7DC2D-E355-4357-BE67-3FCCDDAA15FA}">
  <ds:schemaRefs>
    <ds:schemaRef ds:uri="http://www.w3.org/XML/1998/namespace"/>
    <ds:schemaRef ds:uri="http://schemas.microsoft.com/office/infopath/2007/PartnerControls"/>
    <ds:schemaRef ds:uri="http://schemas.microsoft.com/office/2006/documentManagement/types"/>
    <ds:schemaRef ds:uri="http://purl.org/dc/elements/1.1/"/>
    <ds:schemaRef ds:uri="http://schemas.microsoft.com/office/2006/metadata/properties"/>
    <ds:schemaRef ds:uri="c8c05d72-7b26-4688-8824-19f7b4c63236"/>
    <ds:schemaRef ds:uri="http://schemas.openxmlformats.org/package/2006/metadata/core-properties"/>
    <ds:schemaRef ds:uri="http://purl.org/dc/dcmitype/"/>
    <ds:schemaRef ds:uri="http://purl.org/dc/terms/"/>
  </ds:schemaRefs>
</ds:datastoreItem>
</file>

<file path=customXml/itemProps3.xml><?xml version="1.0" encoding="utf-8"?>
<ds:datastoreItem xmlns:ds="http://schemas.openxmlformats.org/officeDocument/2006/customXml" ds:itemID="{4D087602-5563-444D-9A31-266A24090C31}">
  <ds:schemaRefs>
    <ds:schemaRef ds:uri="http://schemas.microsoft.com/sharepoint/v3/contenttype/forms"/>
  </ds:schemaRefs>
</ds:datastoreItem>
</file>

<file path=customXml/itemProps4.xml><?xml version="1.0" encoding="utf-8"?>
<ds:datastoreItem xmlns:ds="http://schemas.openxmlformats.org/officeDocument/2006/customXml" ds:itemID="{1F74CD02-7594-4670-A1F1-5FC917AF30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c05d72-7b26-4688-8824-19f7b4c632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TENPRINT</vt:lpstr>
      <vt:lpstr>FT TENPRINT FIXED</vt:lpstr>
      <vt:lpstr>FT TENPRINT MOBILE</vt:lpstr>
      <vt:lpstr>ADDITIONAL OFFERINGS</vt:lpstr>
      <vt:lpstr>'ADDITIONAL OFFERINGS'!Print_Titles</vt:lpstr>
      <vt:lpstr>'FT TENPRINT FIXED'!Print_Titles</vt:lpstr>
      <vt:lpstr>'FT TENPRINT MOBILE'!Print_Titles</vt:lpstr>
      <vt:lpstr>TENPRINT!Print_Titles</vt:lpstr>
    </vt:vector>
  </TitlesOfParts>
  <Company>Florida Department of Law Enforcement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Faircloth, Michelle</dc:creator>
  <cp:lastModifiedBy>Branch, Andrew</cp:lastModifiedBy>
  <cp:lastPrinted>2015-10-20T20:08:12Z</cp:lastPrinted>
  <dcterms:created xsi:type="dcterms:W3CDTF">2015-02-23T15:57:25Z</dcterms:created>
  <dcterms:modified xsi:type="dcterms:W3CDTF">2016-01-05T20:56:22Z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0x010100D9BD7E6C48D70C41BEA6C4D57DD777C3</vt:lpwstr>
  </property>
  <property fmtid="{D5CDD505-2E9C-101B-9397-08002B2CF9AE}" pid="3" name="_dlc_DocIdItemGuid">
    <vt:lpwstr>3feda9a3-63fc-4b12-8cf1-a46c5c5e912b</vt:lpwstr>
  </property>
</Properties>
</file>